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<sst xmlns="http://schemas.openxmlformats.org/spreadsheetml/2006/main" count="168" uniqueCount="101">
  <si>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</si>
  <si>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</si>
  <si>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</si>
  <si>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</si>
  <si>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</si>
  <si>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</si>
  <si>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</si>
  <si>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</si>
  <si>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</si>
  <si>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</si>
  <si>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</si>
  <si>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</si>
  <si>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</si>
  <si>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</si>
  <si>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</si>
  <si>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</si>
  <si>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</si>
  <si>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</si>
  <si>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</si>
  <si>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</si>
  <si>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</si>
  <si>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</si>
  <si>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</si>
  <si>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</si>
  <si>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</si>
  <si>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</si>
  <si>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</si>
  <si>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</si>
  <si>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</si>
  <si>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</si>
  <si>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</si>
  <si>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</si>
  <si>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</si>
  <si>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</si>
  <si>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</si>
  <si>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</si>
  <si>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</si>
  <si>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</si>
  <si>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</si>
  <si>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</si>
  <si>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</si>
  <si>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</si>
  <si>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</si>
  <si>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</si>
  <si>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</si>
  <si>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</si>
  <si>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</si>
  <si>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</si>
  <si>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</si>
  <si>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</si>
  <si>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</si>
  <si>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</si>
  <si>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</si>
  <si>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</si>
  <si>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</si>
  <si>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</si>
  <si>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</si>
  <si>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</si>
  <si>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</si>
  <si>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</si>
  <si>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</si>
  <si>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</si>
  <si>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</si>
  <si>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</si>
  <si>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</si>
  <si>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</si>
  <si>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</si>
  <si>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</si>
  <si>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</si>
  <si>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</si>
  <si>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</si>
  <si>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</si>
  <si>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</si>
  <si>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</si>
  <si>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</si>
  <si>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</si>
  <si>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</si>
  <si>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</si>
  <si>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</si>
  <si>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Euronext - Грудень '17 (€/МT)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</si>
  <si>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</si>
  <si>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</si>
  <si>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</si>
  <si>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</si>
  <si>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</si>
  <si>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</si>
  <si>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</si>
  <si>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</si>
  <si>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</si>
  <si>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</si>
  <si>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</si>
  <si>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</si>
  <si>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</si>
  <si>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</si>
  <si>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</si>
  <si>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</si>
  <si>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</si>
  <si>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</si>
  <si>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</si>
  <si>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</si>
  <si>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13 листопада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</si>
</sst>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5" fontId="35" fillId="35" borderId="0" xfId="0" applyNumberFormat="1" applyFont="1" applyFill="1" applyAlignment="1">
      <alignment horizontal="center" vertical="center" wrapText="1"/>
    </xf>
    <xf numFmtId="18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1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100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83</v>
      </c>
      <c r="C7" s="120">
        <v>0.012</v>
      </c>
      <c r="D7" s="14">
        <v>3.42</v>
      </c>
      <c r="E7" s="120">
        <f aca="true" t="shared" si="0" ref="E7:F9">C7*39.3683</f>
        <v>0.4724196</v>
      </c>
      <c r="F7" s="13">
        <f t="shared" si="0"/>
        <v>134.63958599999998</v>
      </c>
    </row>
    <row r="8" spans="2:6" s="6" customFormat="1" ht="15">
      <c r="B8" s="24" t="s">
        <v>89</v>
      </c>
      <c r="C8" s="120">
        <v>0.016</v>
      </c>
      <c r="D8" s="14">
        <v>3.542</v>
      </c>
      <c r="E8" s="120">
        <f t="shared" si="0"/>
        <v>0.6298928</v>
      </c>
      <c r="F8" s="13">
        <f t="shared" si="0"/>
        <v>139.44251859999997</v>
      </c>
    </row>
    <row r="9" spans="2:17" s="6" customFormat="1" ht="15">
      <c r="B9" s="24" t="s">
        <v>96</v>
      </c>
      <c r="C9" s="120">
        <v>0.016</v>
      </c>
      <c r="D9" s="14">
        <v>3.62</v>
      </c>
      <c r="E9" s="120">
        <f t="shared" si="0"/>
        <v>0.6298928</v>
      </c>
      <c r="F9" s="13">
        <f>D9*39.3683</f>
        <v>142.513246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2"/>
      <c r="D10" s="7"/>
      <c r="E10" s="125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78</v>
      </c>
      <c r="C12" s="121">
        <v>0.75</v>
      </c>
      <c r="D12" s="13">
        <v>156.75</v>
      </c>
      <c r="E12" s="121">
        <f aca="true" t="shared" si="1" ref="E12:F14">C12/$D$86</f>
        <v>0.8754523170304658</v>
      </c>
      <c r="F12" s="72">
        <f t="shared" si="1"/>
        <v>182.96953425936735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84</v>
      </c>
      <c r="C13" s="121">
        <v>0.75</v>
      </c>
      <c r="D13" s="13">
        <v>161.75</v>
      </c>
      <c r="E13" s="121">
        <f t="shared" si="1"/>
        <v>0.8754523170304658</v>
      </c>
      <c r="F13" s="72">
        <f t="shared" si="1"/>
        <v>188.80588303957043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88</v>
      </c>
      <c r="C14" s="121">
        <v>0.5</v>
      </c>
      <c r="D14" s="13">
        <v>165.5</v>
      </c>
      <c r="E14" s="121">
        <f t="shared" si="1"/>
        <v>0.5836348780203104</v>
      </c>
      <c r="F14" s="72">
        <f t="shared" si="1"/>
        <v>193.18314462472276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3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3">
        <v>30</v>
      </c>
      <c r="D17" s="89">
        <v>20950</v>
      </c>
      <c r="E17" s="123">
        <f aca="true" t="shared" si="2" ref="E17:F19">C17/$D$87</f>
        <v>0.2639683238011438</v>
      </c>
      <c r="F17" s="72">
        <f t="shared" si="2"/>
        <v>184.33787945446545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93</v>
      </c>
      <c r="C18" s="121">
        <v>210</v>
      </c>
      <c r="D18" s="89">
        <v>21090</v>
      </c>
      <c r="E18" s="121">
        <f t="shared" si="2"/>
        <v>1.847778266608007</v>
      </c>
      <c r="F18" s="72">
        <f t="shared" si="2"/>
        <v>185.56973163220414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98</v>
      </c>
      <c r="C19" s="121">
        <v>10</v>
      </c>
      <c r="D19" s="89">
        <v>21300</v>
      </c>
      <c r="E19" s="121">
        <f t="shared" si="2"/>
        <v>0.08798944126704795</v>
      </c>
      <c r="F19" s="72">
        <f t="shared" si="2"/>
        <v>187.41750989881214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0"/>
      <c r="D20" s="7"/>
      <c r="E20" s="124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83</v>
      </c>
      <c r="C22" s="120">
        <v>0.072</v>
      </c>
      <c r="D22" s="14">
        <v>4.21</v>
      </c>
      <c r="E22" s="120">
        <f aca="true" t="shared" si="3" ref="E22:F24">C22*36.7437</f>
        <v>2.6455463999999997</v>
      </c>
      <c r="F22" s="13">
        <f t="shared" si="3"/>
        <v>154.69097699999998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89</v>
      </c>
      <c r="C23" s="120">
        <v>0.056</v>
      </c>
      <c r="D23" s="14">
        <v>4.434</v>
      </c>
      <c r="E23" s="120">
        <f t="shared" si="3"/>
        <v>2.0576472</v>
      </c>
      <c r="F23" s="13">
        <f t="shared" si="3"/>
        <v>162.9215658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96</v>
      </c>
      <c r="C24" s="120">
        <v>0.05</v>
      </c>
      <c r="D24" s="93">
        <v>4.55</v>
      </c>
      <c r="E24" s="120">
        <f t="shared" si="3"/>
        <v>1.8371849999999998</v>
      </c>
      <c r="F24" s="13">
        <f t="shared" si="3"/>
        <v>167.183835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5"/>
      <c r="E25" s="128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79</v>
      </c>
      <c r="C27" s="121">
        <v>0.75</v>
      </c>
      <c r="D27" s="72">
        <v>159.75</v>
      </c>
      <c r="E27" s="121">
        <f aca="true" t="shared" si="4" ref="E27:F29">C27/$D$86</f>
        <v>0.8754523170304658</v>
      </c>
      <c r="F27" s="72">
        <f t="shared" si="4"/>
        <v>186.4713435274892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88</v>
      </c>
      <c r="C28" s="121">
        <v>0.75</v>
      </c>
      <c r="D28" s="13">
        <v>165</v>
      </c>
      <c r="E28" s="121">
        <f t="shared" si="4"/>
        <v>0.8754523170304658</v>
      </c>
      <c r="F28" s="72">
        <f t="shared" si="4"/>
        <v>192.59950974670247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92</v>
      </c>
      <c r="C29" s="121">
        <v>0.5</v>
      </c>
      <c r="D29" s="13">
        <v>169</v>
      </c>
      <c r="E29" s="121">
        <f>C29/$D$86</f>
        <v>0.5836348780203104</v>
      </c>
      <c r="F29" s="72">
        <f t="shared" si="4"/>
        <v>197.26858877086494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3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78</v>
      </c>
      <c r="C32" s="121">
        <v>1.25</v>
      </c>
      <c r="D32" s="13">
        <v>379.5</v>
      </c>
      <c r="E32" s="121">
        <f aca="true" t="shared" si="5" ref="E32:F34">C32/$D$86</f>
        <v>1.4590871950507762</v>
      </c>
      <c r="F32" s="72">
        <f t="shared" si="5"/>
        <v>442.97887241741563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81</v>
      </c>
      <c r="C33" s="121">
        <v>1.25</v>
      </c>
      <c r="D33" s="13">
        <v>380.5</v>
      </c>
      <c r="E33" s="121">
        <f t="shared" si="5"/>
        <v>1.4590871950507762</v>
      </c>
      <c r="F33" s="72">
        <f t="shared" si="5"/>
        <v>444.14614217345627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92</v>
      </c>
      <c r="C34" s="121">
        <v>0.75</v>
      </c>
      <c r="D34" s="67">
        <v>363.25</v>
      </c>
      <c r="E34" s="121">
        <f t="shared" si="5"/>
        <v>0.8754523170304658</v>
      </c>
      <c r="F34" s="72">
        <f t="shared" si="5"/>
        <v>424.0107388817556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7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4">
        <v>0.014</v>
      </c>
      <c r="D37" s="76">
        <v>2.734</v>
      </c>
      <c r="E37" s="124">
        <f aca="true" t="shared" si="6" ref="E37:F39">C37*58.0164</f>
        <v>0.8122296</v>
      </c>
      <c r="F37" s="72">
        <f t="shared" si="6"/>
        <v>158.6168376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90</v>
      </c>
      <c r="C38" s="124">
        <v>0.03</v>
      </c>
      <c r="D38" s="76">
        <v>2.832</v>
      </c>
      <c r="E38" s="124">
        <f t="shared" si="6"/>
        <v>1.740492</v>
      </c>
      <c r="F38" s="72">
        <f t="shared" si="6"/>
        <v>164.3024448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96</v>
      </c>
      <c r="C39" s="124">
        <v>0.044</v>
      </c>
      <c r="D39" s="76">
        <v>2.904</v>
      </c>
      <c r="E39" s="124">
        <f t="shared" si="6"/>
        <v>2.5527216</v>
      </c>
      <c r="F39" s="72">
        <f t="shared" si="6"/>
        <v>168.4796256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0"/>
      <c r="D40" s="7"/>
      <c r="E40" s="124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91</v>
      </c>
      <c r="C42" s="120">
        <v>0.136</v>
      </c>
      <c r="D42" s="76">
        <v>9.642</v>
      </c>
      <c r="E42" s="120">
        <f aca="true" t="shared" si="7" ref="E42:F44">C42*36.7437</f>
        <v>4.9971432</v>
      </c>
      <c r="F42" s="72">
        <f t="shared" si="7"/>
        <v>354.2827553999999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95</v>
      </c>
      <c r="C43" s="120">
        <v>0.126</v>
      </c>
      <c r="D43" s="76">
        <v>9.744</v>
      </c>
      <c r="E43" s="120">
        <f t="shared" si="7"/>
        <v>4.629706199999999</v>
      </c>
      <c r="F43" s="72">
        <f t="shared" si="7"/>
        <v>358.0306128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90</v>
      </c>
      <c r="C44" s="120">
        <v>0.124</v>
      </c>
      <c r="D44" s="76">
        <v>9.864</v>
      </c>
      <c r="E44" s="120">
        <f t="shared" si="7"/>
        <v>4.5562188</v>
      </c>
      <c r="F44" s="72">
        <f t="shared" si="7"/>
        <v>362.4398568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0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36">
        <v>0</v>
      </c>
      <c r="D47" s="90" t="s">
        <v>73</v>
      </c>
      <c r="E47" s="128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6">
        <v>0</v>
      </c>
      <c r="D48" s="90" t="s">
        <v>73</v>
      </c>
      <c r="E48" s="128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36">
        <v>0</v>
      </c>
      <c r="D49" s="90" t="s">
        <v>73</v>
      </c>
      <c r="E49" s="128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5"/>
      <c r="D50" s="5"/>
      <c r="E50" s="125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83</v>
      </c>
      <c r="C52" s="120">
        <v>3.2</v>
      </c>
      <c r="D52" s="77">
        <v>311.1</v>
      </c>
      <c r="E52" s="120">
        <f aca="true" t="shared" si="8" ref="E52:F54">C52*1.1023</f>
        <v>3.5273600000000003</v>
      </c>
      <c r="F52" s="77">
        <f t="shared" si="8"/>
        <v>342.92553000000004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95</v>
      </c>
      <c r="C53" s="120">
        <v>3.2</v>
      </c>
      <c r="D53" s="77">
        <v>313.7</v>
      </c>
      <c r="E53" s="120">
        <f t="shared" si="8"/>
        <v>3.5273600000000003</v>
      </c>
      <c r="F53" s="77">
        <f t="shared" si="8"/>
        <v>345.79151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89</v>
      </c>
      <c r="C54" s="120">
        <v>3.2</v>
      </c>
      <c r="D54" s="108">
        <v>317.1</v>
      </c>
      <c r="E54" s="120">
        <f t="shared" si="8"/>
        <v>3.5273600000000003</v>
      </c>
      <c r="F54" s="77">
        <f t="shared" si="8"/>
        <v>349.53933000000006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7"/>
      <c r="D55" s="67"/>
      <c r="E55" s="123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83</v>
      </c>
      <c r="C57" s="121">
        <v>0.48</v>
      </c>
      <c r="D57" s="72">
        <v>34.33</v>
      </c>
      <c r="E57" s="121">
        <f aca="true" t="shared" si="9" ref="E57:F59">C57/454*1000</f>
        <v>1.0572687224669604</v>
      </c>
      <c r="F57" s="72">
        <f t="shared" si="9"/>
        <v>75.61674008810571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95</v>
      </c>
      <c r="C58" s="121">
        <v>0.48</v>
      </c>
      <c r="D58" s="72">
        <v>34.47</v>
      </c>
      <c r="E58" s="121">
        <f t="shared" si="9"/>
        <v>1.0572687224669604</v>
      </c>
      <c r="F58" s="72">
        <f t="shared" si="9"/>
        <v>75.9251101321586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89</v>
      </c>
      <c r="C59" s="121">
        <v>0.48</v>
      </c>
      <c r="D59" s="72">
        <v>34.71</v>
      </c>
      <c r="E59" s="121">
        <f t="shared" si="9"/>
        <v>1.0572687224669604</v>
      </c>
      <c r="F59" s="72">
        <f t="shared" si="9"/>
        <v>76.45374449339207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3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82</v>
      </c>
      <c r="C62" s="120">
        <v>0.045</v>
      </c>
      <c r="D62" s="76">
        <v>11.12</v>
      </c>
      <c r="E62" s="120">
        <f aca="true" t="shared" si="10" ref="E62:F64">C62*22.026</f>
        <v>0.99117</v>
      </c>
      <c r="F62" s="72">
        <f t="shared" si="10"/>
        <v>244.92911999999998</v>
      </c>
      <c r="G62" s="48"/>
      <c r="H62" s="109"/>
      <c r="I62" s="109"/>
      <c r="J62" s="64"/>
      <c r="K62" s="48"/>
      <c r="L62" s="10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83</v>
      </c>
      <c r="C63" s="120">
        <v>0.06</v>
      </c>
      <c r="D63" s="76">
        <v>11.365</v>
      </c>
      <c r="E63" s="120">
        <f t="shared" si="10"/>
        <v>1.3215599999999998</v>
      </c>
      <c r="F63" s="72">
        <f t="shared" si="10"/>
        <v>250.32549</v>
      </c>
      <c r="G63" s="48"/>
      <c r="H63" s="110"/>
      <c r="I63" s="110"/>
      <c r="J63" s="110"/>
      <c r="K63" s="111"/>
      <c r="L63" s="110"/>
      <c r="M63" s="110"/>
      <c r="N63" s="110"/>
      <c r="O63" s="110"/>
      <c r="P63" s="110"/>
      <c r="Q63" s="110"/>
      <c r="R63" s="110"/>
      <c r="S63" s="112"/>
      <c r="T63" s="112"/>
      <c r="U63" s="112"/>
      <c r="V63" s="112"/>
      <c r="W63" s="110"/>
      <c r="X63" s="48"/>
    </row>
    <row r="64" spans="2:24" ht="15">
      <c r="B64" s="24" t="s">
        <v>89</v>
      </c>
      <c r="C64" s="120">
        <v>0.055</v>
      </c>
      <c r="D64" s="76">
        <v>11.65</v>
      </c>
      <c r="E64" s="120">
        <f t="shared" si="10"/>
        <v>1.21143</v>
      </c>
      <c r="F64" s="72">
        <f t="shared" si="10"/>
        <v>256.60290000000003</v>
      </c>
      <c r="G64" s="48"/>
      <c r="H64" s="113"/>
      <c r="I64" s="113"/>
      <c r="J64" s="113"/>
      <c r="K64" s="113"/>
      <c r="L64" s="113"/>
      <c r="M64" s="113"/>
      <c r="N64" s="113"/>
      <c r="O64" s="113"/>
      <c r="P64" s="113"/>
      <c r="Q64" s="110"/>
      <c r="R64" s="110"/>
      <c r="S64" s="114"/>
      <c r="T64" s="114"/>
      <c r="U64" s="114"/>
      <c r="V64" s="112"/>
      <c r="W64" s="110"/>
      <c r="X64" s="48"/>
    </row>
    <row r="65" spans="2:24" ht="15">
      <c r="B65" s="54"/>
      <c r="C65" s="126"/>
      <c r="D65" s="71"/>
      <c r="E65" s="120"/>
      <c r="F65" s="72"/>
      <c r="G65" s="48"/>
      <c r="H65" s="113"/>
      <c r="I65" s="113"/>
      <c r="J65" s="115"/>
      <c r="K65" s="113"/>
      <c r="L65" s="113"/>
      <c r="M65" s="113"/>
      <c r="N65" s="113"/>
      <c r="O65" s="113"/>
      <c r="P65" s="113"/>
      <c r="Q65" s="110"/>
      <c r="R65" s="110"/>
      <c r="S65" s="114"/>
      <c r="T65" s="114"/>
      <c r="U65" s="114"/>
      <c r="V65" s="112"/>
      <c r="W65" s="110"/>
      <c r="X65" s="48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5"/>
      <c r="H66" s="113"/>
      <c r="I66" s="113"/>
      <c r="J66" s="113"/>
      <c r="K66" s="115"/>
      <c r="L66" s="113"/>
      <c r="M66" s="113"/>
      <c r="N66" s="113"/>
      <c r="O66" s="113"/>
      <c r="P66" s="113"/>
      <c r="Q66" s="110"/>
      <c r="R66" s="110"/>
      <c r="S66" s="114"/>
      <c r="T66" s="114"/>
      <c r="U66" s="114"/>
      <c r="V66" s="112"/>
      <c r="W66" s="110"/>
      <c r="X66" s="48"/>
      <c r="Y66" s="35"/>
    </row>
    <row r="67" spans="2:25" s="6" customFormat="1" ht="15.75" customHeight="1">
      <c r="B67" s="24" t="s">
        <v>82</v>
      </c>
      <c r="C67" s="120">
        <v>0.014</v>
      </c>
      <c r="D67" s="76">
        <v>1.444</v>
      </c>
      <c r="E67" s="120">
        <f aca="true" t="shared" si="11" ref="E67:F69">C67/3.785</f>
        <v>0.003698811096433289</v>
      </c>
      <c r="F67" s="72">
        <f t="shared" si="11"/>
        <v>0.38150594451783354</v>
      </c>
      <c r="G67" s="113"/>
      <c r="H67" s="115"/>
      <c r="I67" s="115"/>
      <c r="J67" s="113"/>
      <c r="K67" s="113"/>
      <c r="L67" s="115"/>
      <c r="M67" s="113"/>
      <c r="N67" s="113"/>
      <c r="O67" s="113"/>
      <c r="P67" s="113"/>
      <c r="Q67" s="110"/>
      <c r="R67" s="110"/>
      <c r="S67" s="114"/>
      <c r="T67" s="114"/>
      <c r="U67" s="114"/>
      <c r="V67" s="112"/>
      <c r="W67" s="110"/>
      <c r="X67" s="48"/>
      <c r="Y67" s="34"/>
    </row>
    <row r="68" spans="2:25" s="6" customFormat="1" ht="16.5" customHeight="1">
      <c r="B68" s="24" t="s">
        <v>83</v>
      </c>
      <c r="C68" s="120">
        <v>0.015</v>
      </c>
      <c r="D68" s="76">
        <v>1.421</v>
      </c>
      <c r="E68" s="120">
        <f t="shared" si="11"/>
        <v>0.003963011889035667</v>
      </c>
      <c r="F68" s="72">
        <f t="shared" si="11"/>
        <v>0.37542932628797887</v>
      </c>
      <c r="G68" s="113"/>
      <c r="H68" s="113"/>
      <c r="I68" s="113"/>
      <c r="J68" s="113"/>
      <c r="K68" s="113"/>
      <c r="L68" s="113"/>
      <c r="M68" s="115"/>
      <c r="N68" s="113"/>
      <c r="O68" s="113"/>
      <c r="P68" s="113"/>
      <c r="Q68" s="110"/>
      <c r="R68" s="110"/>
      <c r="S68" s="114"/>
      <c r="T68" s="114"/>
      <c r="U68" s="114"/>
      <c r="V68" s="116"/>
      <c r="W68" s="110"/>
      <c r="X68" s="48"/>
      <c r="Y68" s="34"/>
    </row>
    <row r="69" spans="2:25" s="6" customFormat="1" ht="16.5" customHeight="1">
      <c r="B69" s="24" t="s">
        <v>95</v>
      </c>
      <c r="C69" s="120">
        <v>0.015</v>
      </c>
      <c r="D69" s="76" t="s">
        <v>73</v>
      </c>
      <c r="E69" s="120">
        <f t="shared" si="11"/>
        <v>0.003963011889035667</v>
      </c>
      <c r="F69" s="72" t="s">
        <v>73</v>
      </c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1"/>
      <c r="R69" s="110"/>
      <c r="S69" s="114"/>
      <c r="T69" s="114"/>
      <c r="U69" s="114"/>
      <c r="V69" s="116"/>
      <c r="W69" s="110"/>
      <c r="X69" s="48"/>
      <c r="Y69" s="34"/>
    </row>
    <row r="70" spans="2:25" ht="15.75">
      <c r="B70" s="24"/>
      <c r="C70" s="120"/>
      <c r="D70" s="73"/>
      <c r="E70" s="120"/>
      <c r="F70" s="5"/>
      <c r="G70" s="113"/>
      <c r="H70" s="113"/>
      <c r="I70" s="113"/>
      <c r="J70" s="113"/>
      <c r="K70" s="113"/>
      <c r="L70" s="113"/>
      <c r="M70" s="113"/>
      <c r="N70" s="113"/>
      <c r="O70" s="115"/>
      <c r="P70" s="113"/>
      <c r="Q70" s="110"/>
      <c r="R70" s="110"/>
      <c r="S70" s="117"/>
      <c r="T70" s="118"/>
      <c r="U70" s="114"/>
      <c r="V70" s="112"/>
      <c r="W70" s="119"/>
      <c r="X70" s="48"/>
      <c r="Y70" s="35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13"/>
      <c r="H71" s="113"/>
      <c r="I71" s="113"/>
      <c r="J71" s="113"/>
      <c r="K71" s="113"/>
      <c r="L71" s="113"/>
      <c r="M71" s="113"/>
      <c r="N71" s="113"/>
      <c r="O71" s="113"/>
      <c r="P71" s="115"/>
      <c r="Q71" s="110"/>
      <c r="R71" s="110"/>
      <c r="S71" s="110"/>
      <c r="T71" s="118"/>
      <c r="U71" s="114"/>
      <c r="V71" s="112"/>
      <c r="W71" s="110"/>
      <c r="X71" s="47"/>
      <c r="Y71" s="35"/>
    </row>
    <row r="72" spans="2:25" s="6" customFormat="1" ht="15">
      <c r="B72" s="24" t="s">
        <v>82</v>
      </c>
      <c r="C72" s="142">
        <v>0.002</v>
      </c>
      <c r="D72" s="137">
        <v>0.74875</v>
      </c>
      <c r="E72" s="142">
        <f>C72/454*100</f>
        <v>0.00044052863436123345</v>
      </c>
      <c r="F72" s="78">
        <f>D72/454*1000</f>
        <v>1.649229074889868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110"/>
      <c r="R72" s="110"/>
      <c r="S72" s="110"/>
      <c r="T72" s="110"/>
      <c r="U72" s="114"/>
      <c r="V72" s="112"/>
      <c r="W72" s="112"/>
      <c r="X72" s="55"/>
      <c r="Y72" s="34"/>
    </row>
    <row r="73" spans="2:25" s="6" customFormat="1" ht="16.5" customHeight="1">
      <c r="B73" s="24" t="s">
        <v>83</v>
      </c>
      <c r="C73" s="142">
        <v>0.01</v>
      </c>
      <c r="D73" s="137">
        <v>0.74575</v>
      </c>
      <c r="E73" s="142">
        <f>C73/454*100</f>
        <v>0.0022026431718061676</v>
      </c>
      <c r="F73" s="78">
        <f>D73/454*1000</f>
        <v>1.6426211453744495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110"/>
      <c r="S73" s="110"/>
      <c r="T73" s="110"/>
      <c r="U73" s="114"/>
      <c r="V73" s="112"/>
      <c r="W73" s="112"/>
      <c r="X73" s="55"/>
      <c r="Y73" s="34"/>
    </row>
    <row r="74" spans="2:25" s="6" customFormat="1" ht="15.75">
      <c r="B74" s="24" t="s">
        <v>95</v>
      </c>
      <c r="C74" s="142">
        <v>0.014</v>
      </c>
      <c r="D74" s="137">
        <v>0.745</v>
      </c>
      <c r="E74" s="142">
        <f>C74/454*100</f>
        <v>0.003083700440528635</v>
      </c>
      <c r="F74" s="78">
        <f>D74/454*1000</f>
        <v>1.6409691629955947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/>
      <c r="S74" s="110"/>
      <c r="T74" s="110"/>
      <c r="U74" s="114"/>
      <c r="V74" s="116"/>
      <c r="W74" s="110"/>
      <c r="X74" s="55"/>
      <c r="Y74" s="34"/>
    </row>
    <row r="75" spans="2:25" s="6" customFormat="1" ht="15.75" customHeight="1">
      <c r="B75" s="50"/>
      <c r="C75" s="128"/>
      <c r="D75" s="14"/>
      <c r="E75" s="134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80</v>
      </c>
      <c r="C77" s="125">
        <v>0.0017</v>
      </c>
      <c r="D77" s="138">
        <v>0.1511</v>
      </c>
      <c r="E77" s="125">
        <f aca="true" t="shared" si="12" ref="E77:F79">C77/454*1000000</f>
        <v>3.7444933920704844</v>
      </c>
      <c r="F77" s="72">
        <f t="shared" si="12"/>
        <v>332.8193832599119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87</v>
      </c>
      <c r="C78" s="125">
        <v>0.0008</v>
      </c>
      <c r="D78" s="94">
        <v>0.15</v>
      </c>
      <c r="E78" s="125">
        <f t="shared" si="12"/>
        <v>1.762114537444934</v>
      </c>
      <c r="F78" s="72">
        <f t="shared" si="12"/>
        <v>330.3964757709251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97</v>
      </c>
      <c r="C79" s="125">
        <v>0.0002</v>
      </c>
      <c r="D79" s="138" t="s">
        <v>73</v>
      </c>
      <c r="E79" s="125">
        <f t="shared" si="12"/>
        <v>0.4405286343612335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5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5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9">
        <v>1.1673</v>
      </c>
      <c r="F85" s="139">
        <v>0.0088</v>
      </c>
      <c r="G85" s="139">
        <v>1.3117</v>
      </c>
      <c r="H85" s="139">
        <v>1.0036</v>
      </c>
      <c r="I85" s="139">
        <v>0.7849</v>
      </c>
      <c r="J85" s="139">
        <v>0.7634</v>
      </c>
      <c r="K85" s="139">
        <v>0.1282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40">
        <v>0.8567</v>
      </c>
      <c r="E86" s="140" t="s">
        <v>73</v>
      </c>
      <c r="F86" s="140">
        <v>0.0075</v>
      </c>
      <c r="G86" s="140">
        <v>1.1237</v>
      </c>
      <c r="H86" s="140">
        <v>0.8598</v>
      </c>
      <c r="I86" s="140">
        <v>0.6724</v>
      </c>
      <c r="J86" s="140">
        <v>0.654</v>
      </c>
      <c r="K86" s="140">
        <v>0.1098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9">
        <v>113.65</v>
      </c>
      <c r="E87" s="139">
        <v>132.6636</v>
      </c>
      <c r="F87" s="139" t="s">
        <v>73</v>
      </c>
      <c r="G87" s="139">
        <v>149.0747</v>
      </c>
      <c r="H87" s="139">
        <v>114.0606</v>
      </c>
      <c r="I87" s="139">
        <v>89.2002</v>
      </c>
      <c r="J87" s="139">
        <v>86.7604</v>
      </c>
      <c r="K87" s="139">
        <v>14.5679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40">
        <v>0.7624</v>
      </c>
      <c r="E88" s="140">
        <v>0.8899</v>
      </c>
      <c r="F88" s="140">
        <v>0.0067</v>
      </c>
      <c r="G88" s="140" t="s">
        <v>73</v>
      </c>
      <c r="H88" s="140">
        <v>0.7651</v>
      </c>
      <c r="I88" s="140">
        <v>0.5984</v>
      </c>
      <c r="J88" s="140">
        <v>0.582</v>
      </c>
      <c r="K88" s="140">
        <v>0.0977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9">
        <v>0.9964</v>
      </c>
      <c r="E89" s="139">
        <v>1.1631</v>
      </c>
      <c r="F89" s="139">
        <v>0.0088</v>
      </c>
      <c r="G89" s="139">
        <v>1.307</v>
      </c>
      <c r="H89" s="139" t="s">
        <v>73</v>
      </c>
      <c r="I89" s="139">
        <v>0.782</v>
      </c>
      <c r="J89" s="139">
        <v>0.7607</v>
      </c>
      <c r="K89" s="139">
        <v>0.1277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40">
        <v>1.2741</v>
      </c>
      <c r="E90" s="140">
        <v>1.4873</v>
      </c>
      <c r="F90" s="140">
        <v>0.0112</v>
      </c>
      <c r="G90" s="140">
        <v>1.6712</v>
      </c>
      <c r="H90" s="140">
        <v>1.2787</v>
      </c>
      <c r="I90" s="140" t="s">
        <v>73</v>
      </c>
      <c r="J90" s="140">
        <v>0.9726</v>
      </c>
      <c r="K90" s="140">
        <v>0.1633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9">
        <v>1.3099</v>
      </c>
      <c r="E91" s="139">
        <v>1.5291</v>
      </c>
      <c r="F91" s="139">
        <v>0.0115</v>
      </c>
      <c r="G91" s="139">
        <v>1.7182</v>
      </c>
      <c r="H91" s="139">
        <v>1.3147</v>
      </c>
      <c r="I91" s="139">
        <v>1.0281</v>
      </c>
      <c r="J91" s="139" t="s">
        <v>73</v>
      </c>
      <c r="K91" s="139">
        <v>0.1679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40">
        <v>7.8014</v>
      </c>
      <c r="E92" s="140">
        <v>9.1066</v>
      </c>
      <c r="F92" s="140">
        <v>0.0686</v>
      </c>
      <c r="G92" s="140">
        <v>10.2331</v>
      </c>
      <c r="H92" s="140">
        <v>7.8296</v>
      </c>
      <c r="I92" s="140">
        <v>6.1231</v>
      </c>
      <c r="J92" s="140">
        <v>5.9556</v>
      </c>
      <c r="K92" s="140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9"/>
      <c r="H93" s="129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30"/>
      <c r="H94" s="130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5"/>
      <c r="G95" s="131"/>
      <c r="H95" s="131"/>
      <c r="I95" s="95"/>
      <c r="J95" s="95"/>
      <c r="K95" s="96"/>
      <c r="L95" s="96"/>
      <c r="M95" s="97"/>
      <c r="N95" s="97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8"/>
      <c r="G96" s="132"/>
      <c r="H96" s="99"/>
      <c r="I96" s="95"/>
      <c r="J96" s="95"/>
      <c r="K96" s="100"/>
      <c r="L96" s="100"/>
      <c r="M96" s="101"/>
      <c r="N96" s="102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8"/>
      <c r="G97" s="132"/>
      <c r="H97" s="99"/>
      <c r="I97" s="95"/>
      <c r="J97" s="95"/>
      <c r="K97" s="100"/>
      <c r="L97" s="100"/>
      <c r="M97" s="101"/>
      <c r="N97" s="102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3"/>
      <c r="G98" s="131"/>
      <c r="H98" s="131"/>
      <c r="I98" s="95"/>
      <c r="J98" s="95"/>
      <c r="K98" s="100"/>
      <c r="L98" s="100"/>
      <c r="M98" s="104"/>
      <c r="N98" s="105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5"/>
      <c r="G99" s="131"/>
      <c r="H99" s="131"/>
      <c r="I99" s="95"/>
      <c r="J99" s="95"/>
      <c r="K99" s="100"/>
      <c r="L99" s="104"/>
      <c r="M99" s="105"/>
      <c r="N99" s="104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5"/>
      <c r="G100" s="131"/>
      <c r="H100" s="131"/>
      <c r="I100" s="95"/>
      <c r="J100" s="95"/>
      <c r="K100" s="100"/>
      <c r="L100" s="105"/>
      <c r="M100" s="105"/>
      <c r="N100" s="105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6"/>
      <c r="G101" s="133"/>
      <c r="H101" s="133"/>
      <c r="I101" s="106"/>
      <c r="J101" s="100"/>
      <c r="K101" s="100"/>
      <c r="L101" s="105"/>
      <c r="M101" s="105"/>
      <c r="N101" s="105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6"/>
      <c r="G102" s="133"/>
      <c r="H102" s="133"/>
      <c r="I102" s="106"/>
      <c r="J102" s="100"/>
      <c r="K102" s="107"/>
      <c r="L102" s="105"/>
      <c r="M102" s="104"/>
      <c r="N102" s="105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9"/>
      <c r="H103" s="129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9"/>
      <c r="H104" s="129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9"/>
      <c r="H105" s="129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9"/>
      <c r="H106" s="129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9"/>
      <c r="H107" s="129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9"/>
      <c r="H108" s="129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9"/>
      <c r="H109" s="129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9"/>
      <c r="H110" s="129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9"/>
      <c r="H111" s="129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9"/>
      <c r="H112" s="129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9"/>
      <c r="H113" s="129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7" t="s">
        <v>55</v>
      </c>
      <c r="C114" s="157"/>
      <c r="D114" s="157"/>
      <c r="E114" s="157"/>
      <c r="F114" s="157"/>
      <c r="G114" s="129"/>
      <c r="H114" s="129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3" t="s">
        <v>56</v>
      </c>
      <c r="C115" s="143"/>
      <c r="D115" s="143"/>
      <c r="E115" s="143"/>
      <c r="F115" s="143"/>
      <c r="G115" s="129"/>
      <c r="H115" s="129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3" t="s">
        <v>57</v>
      </c>
      <c r="C116" s="143"/>
      <c r="D116" s="143"/>
      <c r="E116" s="143"/>
      <c r="F116" s="143"/>
      <c r="G116" s="129"/>
      <c r="H116" s="129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3" t="s">
        <v>58</v>
      </c>
      <c r="C117" s="143"/>
      <c r="D117" s="143"/>
      <c r="E117" s="143"/>
      <c r="F117" s="143"/>
      <c r="G117" s="129"/>
      <c r="H117" s="129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3" t="s">
        <v>59</v>
      </c>
      <c r="C118" s="143"/>
      <c r="D118" s="143"/>
      <c r="E118" s="143"/>
      <c r="F118" s="143"/>
      <c r="G118" s="129"/>
      <c r="H118" s="129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3" t="s">
        <v>60</v>
      </c>
      <c r="C119" s="143"/>
      <c r="D119" s="143"/>
      <c r="E119" s="143"/>
      <c r="F119" s="143"/>
      <c r="G119" s="129"/>
      <c r="H119" s="129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3" t="s">
        <v>61</v>
      </c>
      <c r="C120" s="143"/>
      <c r="D120" s="143"/>
      <c r="E120" s="143"/>
      <c r="F120" s="143"/>
      <c r="G120" s="129"/>
      <c r="H120" s="129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9" t="s">
        <v>62</v>
      </c>
      <c r="C121" s="159"/>
      <c r="D121" s="159"/>
      <c r="E121" s="159"/>
      <c r="F121" s="159"/>
      <c r="G121" s="129"/>
      <c r="H121" s="129"/>
    </row>
    <row r="122" spans="7:8" ht="15">
      <c r="G122" s="129"/>
      <c r="H122" s="129"/>
    </row>
    <row r="123" spans="2:8" ht="15.75">
      <c r="B123" s="33" t="s">
        <v>63</v>
      </c>
      <c r="C123" s="150"/>
      <c r="D123" s="152"/>
      <c r="E123" s="152"/>
      <c r="F123" s="151"/>
      <c r="G123" s="129"/>
      <c r="H123" s="129"/>
    </row>
    <row r="124" spans="2:8" ht="30.75" customHeight="1">
      <c r="B124" s="33" t="s">
        <v>64</v>
      </c>
      <c r="C124" s="150" t="s">
        <v>65</v>
      </c>
      <c r="D124" s="151"/>
      <c r="E124" s="150" t="s">
        <v>66</v>
      </c>
      <c r="F124" s="151"/>
      <c r="G124" s="129"/>
      <c r="H124" s="129"/>
    </row>
    <row r="125" spans="2:8" ht="30.75" customHeight="1">
      <c r="B125" s="33" t="s">
        <v>67</v>
      </c>
      <c r="C125" s="150" t="s">
        <v>68</v>
      </c>
      <c r="D125" s="151"/>
      <c r="E125" s="150" t="s">
        <v>69</v>
      </c>
      <c r="F125" s="151"/>
      <c r="G125" s="129"/>
      <c r="H125" s="129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9"/>
      <c r="H126" s="129"/>
    </row>
    <row r="127" spans="2:8" ht="15" customHeight="1">
      <c r="B127" s="145"/>
      <c r="C127" s="148"/>
      <c r="D127" s="149"/>
      <c r="E127" s="148"/>
      <c r="F127" s="149"/>
      <c r="G127" s="129"/>
      <c r="H127" s="12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2017-11-14T05:31:43Z</dcterms:modified>
  <cp:category/>
  <cp:version/>
  <cp:contentType/>
  <cp:contentStatus/>
</cp:coreProperties>
</file>