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<sst xmlns="http://schemas.openxmlformats.org/spreadsheetml/2006/main" count="144" uniqueCount="100">
  <si>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</si>
  <si>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</si>
  <si>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</si>
  <si>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</si>
  <si>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</si>
  <si>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</si>
  <si>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</si>
  <si>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</si>
  <si>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</si>
  <si>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</si>
  <si>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</si>
  <si>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</si>
  <si>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</si>
  <si>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</si>
  <si>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</si>
  <si>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</si>
  <si>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</si>
  <si>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</si>
  <si>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</si>
  <si>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</si>
  <si>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</si>
  <si>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</si>
  <si>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</si>
  <si>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</si>
  <si>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</si>
  <si>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</si>
  <si>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</si>
  <si>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</si>
  <si>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</si>
  <si>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</si>
  <si>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</si>
  <si>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</si>
  <si>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</si>
  <si>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</si>
  <si>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</si>
  <si>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</si>
  <si>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</si>
  <si>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</si>
  <si>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</si>
  <si>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</si>
  <si>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</si>
  <si>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</si>
  <si>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</si>
  <si>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</si>
  <si>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</si>
  <si>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</si>
  <si>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</si>
  <si>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</si>
  <si>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</si>
  <si>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</si>
  <si>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</si>
  <si>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</si>
  <si>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</si>
  <si>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</si>
  <si>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</si>
  <si>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</si>
  <si>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</si>
  <si>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</si>
  <si>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</si>
  <si>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</si>
  <si>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</si>
  <si>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</si>
  <si>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</si>
  <si>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</si>
  <si>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</si>
  <si>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</si>
  <si>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</si>
  <si>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</si>
  <si>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</si>
  <si>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</si>
  <si>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</si>
  <si>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</si>
  <si>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</si>
  <si>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</si>
  <si>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</si>
  <si>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</si>
  <si>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</si>
  <si>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</si>
  <si>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</si>
  <si>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</si>
  <si>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</si>
  <si>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CBOT - Травень'15</t>
  </si>
  <si>
    <t>Euronext - Серпень'15 (€/МT)</t>
  </si>
  <si>
    <t>Euronext - Червень'15 (€/МT)</t>
  </si>
  <si>
    <t>CBOT - Липень'15</t>
  </si>
  <si>
    <t>Euronext - Листопад'15 (€/МT)</t>
  </si>
  <si>
    <t>Euronext - Вересень'15 (€/МT)</t>
  </si>
  <si>
    <t>Euronext - Листопад15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</si>
  <si>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</si>
  <si>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</si>
  <si>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</si>
  <si>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</si>
  <si>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</si>
  <si>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CBOT - Травень '15</t>
  </si>
  <si>
    <t>NYBOT -Березень '16</t>
  </si>
  <si>
    <t>Euronext - Лютий '16 (€/МT)</t>
  </si>
  <si>
    <t>Euronext - Березень'15 (€/МT)</t>
  </si>
  <si>
    <t xml:space="preserve">– </t>
  </si>
  <si>
    <t>–</t>
  </si>
  <si>
    <t>13 Травня 2015 р.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</si>
</sst>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  <numFmt numFmtId="167" formatCode="0.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56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65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65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64" fontId="8" fillId="0" borderId="10" xfId="0" applyNumberFormat="1" applyFont="1" applyFill="1" applyBorder="1" applyAlignment="1">
      <alignment horizontal="center" vertical="top" wrapText="1"/>
    </xf>
    <xf numFmtId="165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64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65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66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65" fontId="2" fillId="35" borderId="0" xfId="0" applyNumberFormat="1" applyFont="1" applyFill="1" applyAlignment="1">
      <alignment/>
    </xf>
    <xf numFmtId="164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65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64" fontId="8" fillId="0" borderId="19" xfId="0" applyNumberFormat="1" applyFont="1" applyFill="1" applyBorder="1" applyAlignment="1">
      <alignment horizontal="center" vertical="top" wrapText="1"/>
    </xf>
    <xf numFmtId="165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65" fontId="34" fillId="0" borderId="10" xfId="0" applyNumberFormat="1" applyFont="1" applyFill="1" applyBorder="1" applyAlignment="1">
      <alignment horizontal="center" vertical="top" wrapText="1"/>
    </xf>
    <xf numFmtId="164" fontId="34" fillId="0" borderId="10" xfId="0" applyNumberFormat="1" applyFont="1" applyFill="1" applyBorder="1" applyAlignment="1">
      <alignment horizontal="center" vertical="top" wrapText="1"/>
    </xf>
    <xf numFmtId="167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65" fontId="75" fillId="0" borderId="10" xfId="0" applyNumberFormat="1" applyFont="1" applyFill="1" applyBorder="1" applyAlignment="1">
      <alignment horizontal="center" vertical="top" wrapText="1"/>
    </xf>
    <xf numFmtId="164" fontId="73" fillId="0" borderId="10" xfId="0" applyNumberFormat="1" applyFont="1" applyFill="1" applyBorder="1" applyAlignment="1">
      <alignment horizontal="center" vertical="top" wrapText="1"/>
    </xf>
    <xf numFmtId="164" fontId="75" fillId="0" borderId="10" xfId="0" applyNumberFormat="1" applyFont="1" applyFill="1" applyBorder="1" applyAlignment="1">
      <alignment horizontal="center" vertical="top" wrapText="1"/>
    </xf>
    <xf numFmtId="166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right"/>
    </xf>
    <xf numFmtId="0" fontId="60" fillId="0" borderId="0" xfId="42" applyBorder="1" applyAlignment="1" applyProtection="1">
      <alignment horizontal="right"/>
      <protection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64" fontId="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64" fontId="77" fillId="0" borderId="10" xfId="0" applyNumberFormat="1" applyFont="1" applyFill="1" applyBorder="1" applyAlignment="1">
      <alignment horizontal="center" vertical="top" wrapText="1"/>
    </xf>
    <xf numFmtId="166" fontId="73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65" fontId="6" fillId="36" borderId="19" xfId="0" applyNumberFormat="1" applyFont="1" applyFill="1" applyBorder="1" applyAlignment="1">
      <alignment horizontal="center"/>
    </xf>
    <xf numFmtId="165" fontId="6" fillId="36" borderId="20" xfId="0" applyNumberFormat="1" applyFont="1" applyFill="1" applyBorder="1" applyAlignment="1">
      <alignment horizontal="center"/>
    </xf>
    <xf numFmtId="165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56">
      <selection activeCell="E67" activeCellId="1" sqref="C67:C69 E67:E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5" t="s">
        <v>99</v>
      </c>
      <c r="D4" s="146"/>
      <c r="E4" s="146"/>
      <c r="F4" s="147"/>
      <c r="G4" s="29"/>
      <c r="H4" s="29"/>
    </row>
    <row r="5" spans="2:8" s="3" customFormat="1" ht="85.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3" t="s">
        <v>5</v>
      </c>
      <c r="D6" s="144"/>
      <c r="E6" s="142" t="s">
        <v>6</v>
      </c>
      <c r="F6" s="142"/>
      <c r="G6" s="27"/>
      <c r="I6"/>
    </row>
    <row r="7" spans="2:8" s="6" customFormat="1" ht="15">
      <c r="B7" s="79" t="s">
        <v>81</v>
      </c>
      <c r="C7" s="116">
        <v>0.01</v>
      </c>
      <c r="D7" s="14">
        <v>3.56</v>
      </c>
      <c r="E7" s="82">
        <f aca="true" t="shared" si="0" ref="E7:F9">C7*39.3683</f>
        <v>0.393683</v>
      </c>
      <c r="F7" s="13">
        <f t="shared" si="0"/>
        <v>140.151148</v>
      </c>
      <c r="G7" s="29"/>
      <c r="H7" s="29"/>
    </row>
    <row r="8" spans="2:8" s="6" customFormat="1" ht="15">
      <c r="B8" s="79" t="s">
        <v>84</v>
      </c>
      <c r="C8" s="117">
        <v>0.012</v>
      </c>
      <c r="D8" s="126">
        <v>3.622</v>
      </c>
      <c r="E8" s="115">
        <f t="shared" si="0"/>
        <v>0.4724196</v>
      </c>
      <c r="F8" s="13">
        <f t="shared" si="0"/>
        <v>142.5919826</v>
      </c>
      <c r="G8" s="27"/>
      <c r="H8" s="27"/>
    </row>
    <row r="9" spans="2:17" s="6" customFormat="1" ht="15">
      <c r="B9" s="28" t="s">
        <v>91</v>
      </c>
      <c r="C9" s="117">
        <v>0.022</v>
      </c>
      <c r="D9" s="14">
        <v>3.682</v>
      </c>
      <c r="E9" s="115">
        <f t="shared" si="0"/>
        <v>0.8661026</v>
      </c>
      <c r="F9" s="13">
        <f t="shared" si="0"/>
        <v>144.9540806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82"/>
      <c r="D10" s="7"/>
      <c r="E10" s="117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42" t="s">
        <v>7</v>
      </c>
      <c r="D11" s="142"/>
      <c r="E11" s="143" t="s">
        <v>6</v>
      </c>
      <c r="F11" s="144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74" t="s">
        <v>83</v>
      </c>
      <c r="C12" s="71">
        <v>0.81</v>
      </c>
      <c r="D12" s="78">
        <v>154</v>
      </c>
      <c r="E12" s="71">
        <f>C12/D76</f>
        <v>0.9222361379938518</v>
      </c>
      <c r="F12" s="107">
        <f>D12/D76</f>
        <v>175.3387225321644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110" t="s">
        <v>82</v>
      </c>
      <c r="C13" s="71">
        <v>1.08</v>
      </c>
      <c r="D13" s="78">
        <v>161</v>
      </c>
      <c r="E13" s="71">
        <f>C13/D76</f>
        <v>1.2296481839918025</v>
      </c>
      <c r="F13" s="107">
        <f>D13/D76</f>
        <v>183.30866446544462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0" t="s">
        <v>87</v>
      </c>
      <c r="C14" s="71">
        <v>1.23</v>
      </c>
      <c r="D14" s="78">
        <v>161</v>
      </c>
      <c r="E14" s="71">
        <f>C14/D76</f>
        <v>1.4004326539906637</v>
      </c>
      <c r="F14" s="107">
        <f>D14/D76</f>
        <v>183.30866446544462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43" t="s">
        <v>5</v>
      </c>
      <c r="D16" s="144"/>
      <c r="E16" s="142" t="s">
        <v>6</v>
      </c>
      <c r="F16" s="142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81</v>
      </c>
      <c r="C17" s="117">
        <v>0.016</v>
      </c>
      <c r="D17" s="14">
        <v>4.81</v>
      </c>
      <c r="E17" s="115">
        <f aca="true" t="shared" si="1" ref="E17:F19">C17*36.7437</f>
        <v>0.5878992</v>
      </c>
      <c r="F17" s="13">
        <f t="shared" si="1"/>
        <v>176.73719699999998</v>
      </c>
      <c r="G17" s="37"/>
      <c r="H17" s="37"/>
      <c r="I17" s="72"/>
      <c r="J17" s="91"/>
      <c r="K17" s="73"/>
      <c r="L17" s="73"/>
      <c r="M17" s="73"/>
      <c r="N17" s="73"/>
      <c r="O17" s="73"/>
      <c r="P17" s="73"/>
      <c r="Q17" s="73"/>
      <c r="R17" s="73"/>
    </row>
    <row r="18" spans="2:18" s="6" customFormat="1" ht="15">
      <c r="B18" s="79" t="s">
        <v>84</v>
      </c>
      <c r="C18" s="117">
        <v>0.01</v>
      </c>
      <c r="D18" s="14">
        <v>4.814</v>
      </c>
      <c r="E18" s="115">
        <f t="shared" si="1"/>
        <v>0.36743699999999996</v>
      </c>
      <c r="F18" s="13">
        <f t="shared" si="1"/>
        <v>176.8841718</v>
      </c>
      <c r="G18" s="37"/>
      <c r="H18" s="37"/>
      <c r="I18" s="73"/>
      <c r="J18" s="73"/>
      <c r="K18" s="91"/>
      <c r="L18" s="73"/>
      <c r="M18" s="73"/>
      <c r="N18" s="73"/>
      <c r="O18" s="73"/>
      <c r="P18" s="73"/>
      <c r="Q18" s="73"/>
      <c r="R18" s="73"/>
    </row>
    <row r="19" spans="2:18" s="6" customFormat="1" ht="15">
      <c r="B19" s="28" t="s">
        <v>91</v>
      </c>
      <c r="C19" s="117">
        <v>0.004</v>
      </c>
      <c r="D19" s="14">
        <v>4.88</v>
      </c>
      <c r="E19" s="115">
        <f t="shared" si="1"/>
        <v>0.1469748</v>
      </c>
      <c r="F19" s="13">
        <f t="shared" si="1"/>
        <v>179.30925599999998</v>
      </c>
      <c r="G19" s="37"/>
      <c r="H19" s="37"/>
      <c r="I19" s="73"/>
      <c r="J19" s="73"/>
      <c r="K19" s="73"/>
      <c r="L19" s="91"/>
      <c r="M19" s="73"/>
      <c r="N19" s="73"/>
      <c r="O19" s="73"/>
      <c r="P19" s="73"/>
      <c r="Q19" s="73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73"/>
      <c r="K20" s="73"/>
      <c r="L20" s="73"/>
      <c r="M20" s="91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42" t="s">
        <v>9</v>
      </c>
      <c r="D21" s="142"/>
      <c r="E21" s="143" t="s">
        <v>10</v>
      </c>
      <c r="F21" s="144"/>
      <c r="G21" s="37"/>
      <c r="H21" s="37"/>
      <c r="I21" s="73"/>
      <c r="J21" s="73"/>
      <c r="K21" s="73"/>
      <c r="L21" s="73"/>
      <c r="M21" s="73"/>
      <c r="N21" s="91"/>
      <c r="O21" s="73"/>
      <c r="P21" s="73"/>
      <c r="Q21" s="73"/>
      <c r="R21" s="73"/>
    </row>
    <row r="22" spans="2:21" s="6" customFormat="1" ht="18" customHeight="1">
      <c r="B22" s="110" t="s">
        <v>86</v>
      </c>
      <c r="C22" s="71"/>
      <c r="D22" s="107">
        <v>171</v>
      </c>
      <c r="E22" s="71">
        <f>C22/D76</f>
        <v>0</v>
      </c>
      <c r="F22" s="107">
        <f>D22/D76</f>
        <v>194.69429579870206</v>
      </c>
      <c r="G22" s="38"/>
      <c r="H22" s="39"/>
      <c r="I22" s="73"/>
      <c r="J22" s="73"/>
      <c r="K22" s="73"/>
      <c r="L22" s="73"/>
      <c r="M22" s="73"/>
      <c r="N22" s="73"/>
      <c r="O22" s="91"/>
      <c r="P22" s="73"/>
      <c r="Q22" s="73"/>
      <c r="R22" s="73"/>
      <c r="S22" s="52"/>
      <c r="T22" s="52"/>
      <c r="U22" s="52"/>
    </row>
    <row r="23" spans="2:21" s="6" customFormat="1" ht="18" customHeight="1">
      <c r="B23" s="110" t="s">
        <v>90</v>
      </c>
      <c r="C23" s="71"/>
      <c r="D23" s="78">
        <v>173.25</v>
      </c>
      <c r="E23" s="71">
        <f>C23/D76</f>
        <v>0</v>
      </c>
      <c r="F23" s="107">
        <f>D23/D76</f>
        <v>197.25606284868496</v>
      </c>
      <c r="G23" s="38"/>
      <c r="H23" s="39"/>
      <c r="I23" s="40"/>
      <c r="J23" s="73"/>
      <c r="K23" s="73"/>
      <c r="L23" s="73"/>
      <c r="M23" s="73"/>
      <c r="N23" s="73"/>
      <c r="O23" s="73"/>
      <c r="P23" s="91"/>
      <c r="Q23" s="73"/>
      <c r="R23" s="73"/>
      <c r="S23" s="52"/>
      <c r="T23" s="52"/>
      <c r="U23" s="52"/>
    </row>
    <row r="24" spans="2:21" s="6" customFormat="1" ht="18" customHeight="1">
      <c r="B24" s="110" t="s">
        <v>96</v>
      </c>
      <c r="C24" s="71"/>
      <c r="D24" s="78">
        <v>175.5</v>
      </c>
      <c r="E24" s="71">
        <f>C24/D76</f>
        <v>0</v>
      </c>
      <c r="F24" s="107">
        <f>D24/D76</f>
        <v>199.8178298986679</v>
      </c>
      <c r="G24" s="38"/>
      <c r="H24" s="39"/>
      <c r="I24" s="73"/>
      <c r="J24" s="73"/>
      <c r="K24" s="73"/>
      <c r="L24" s="73"/>
      <c r="M24" s="73"/>
      <c r="N24" s="73"/>
      <c r="O24" s="73"/>
      <c r="P24" s="73"/>
      <c r="Q24" s="91"/>
      <c r="R24" s="73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3"/>
      <c r="J25" s="73"/>
      <c r="K25" s="73"/>
      <c r="L25" s="73"/>
      <c r="M25" s="73"/>
      <c r="N25" s="73"/>
      <c r="O25" s="73"/>
      <c r="P25" s="73"/>
      <c r="Q25" s="91"/>
      <c r="R25" s="73"/>
      <c r="S25" s="53"/>
      <c r="T25" s="53"/>
      <c r="U25" s="53"/>
    </row>
    <row r="26" spans="2:21" ht="15.75">
      <c r="B26" s="30" t="s">
        <v>11</v>
      </c>
      <c r="C26" s="142" t="s">
        <v>12</v>
      </c>
      <c r="D26" s="142"/>
      <c r="E26" s="142" t="s">
        <v>10</v>
      </c>
      <c r="F26" s="142"/>
      <c r="G26" s="27"/>
      <c r="H26" s="27"/>
      <c r="I26" s="73"/>
      <c r="J26" s="73"/>
      <c r="K26" s="73"/>
      <c r="L26" s="73"/>
      <c r="M26" s="73"/>
      <c r="N26" s="73"/>
      <c r="O26" s="73"/>
      <c r="P26" s="73"/>
      <c r="Q26" s="40"/>
      <c r="R26" s="73"/>
      <c r="S26" s="53"/>
      <c r="T26" s="53"/>
      <c r="U26" s="53"/>
    </row>
    <row r="27" spans="2:18" s="6" customFormat="1" ht="18" customHeight="1">
      <c r="B27" s="110" t="s">
        <v>82</v>
      </c>
      <c r="C27" s="71">
        <v>0.21</v>
      </c>
      <c r="D27" s="78">
        <v>355.75</v>
      </c>
      <c r="E27" s="71">
        <f>C27/D76</f>
        <v>0.239098257998406</v>
      </c>
      <c r="F27" s="107">
        <f>D27/D76</f>
        <v>405.04383468063304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0" t="s">
        <v>85</v>
      </c>
      <c r="C28" s="71">
        <v>0.28</v>
      </c>
      <c r="D28" s="78">
        <v>357.75</v>
      </c>
      <c r="E28" s="71">
        <f>C28/$D$76</f>
        <v>0.31879767733120806</v>
      </c>
      <c r="F28" s="107">
        <f>D28/$D$76</f>
        <v>407.32096094728456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0" t="s">
        <v>95</v>
      </c>
      <c r="C29" s="71">
        <v>0.14</v>
      </c>
      <c r="D29" s="103">
        <v>359</v>
      </c>
      <c r="E29" s="71">
        <f>C29/$D$76</f>
        <v>0.15939883866560403</v>
      </c>
      <c r="F29" s="107">
        <f>D29/$D$76</f>
        <v>408.7441648639417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32" t="s">
        <v>5</v>
      </c>
      <c r="D31" s="133"/>
      <c r="E31" s="132" t="s">
        <v>6</v>
      </c>
      <c r="F31" s="133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81</v>
      </c>
      <c r="C32" s="82">
        <v>0.062</v>
      </c>
      <c r="D32" s="112">
        <v>2.336</v>
      </c>
      <c r="E32" s="82">
        <f aca="true" t="shared" si="2" ref="E32:F34">C32*58.0164</f>
        <v>3.5970168</v>
      </c>
      <c r="F32" s="107">
        <f t="shared" si="2"/>
        <v>135.52631039999997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79" t="s">
        <v>84</v>
      </c>
      <c r="C33" s="82">
        <v>0.07</v>
      </c>
      <c r="D33" s="112">
        <v>2.356</v>
      </c>
      <c r="E33" s="82">
        <f t="shared" si="2"/>
        <v>4.061148</v>
      </c>
      <c r="F33" s="107">
        <f t="shared" si="2"/>
        <v>136.6866384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28" t="s">
        <v>91</v>
      </c>
      <c r="C34" s="82">
        <v>0.07</v>
      </c>
      <c r="D34" s="112">
        <v>2.416</v>
      </c>
      <c r="E34" s="82">
        <f t="shared" si="2"/>
        <v>4.061148</v>
      </c>
      <c r="F34" s="107">
        <f t="shared" si="2"/>
        <v>140.1676224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82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32" t="s">
        <v>5</v>
      </c>
      <c r="D36" s="133"/>
      <c r="E36" s="132" t="s">
        <v>6</v>
      </c>
      <c r="F36" s="133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81</v>
      </c>
      <c r="C37" s="115">
        <v>0.08</v>
      </c>
      <c r="D37" s="112">
        <v>9.75</v>
      </c>
      <c r="E37" s="115">
        <f aca="true" t="shared" si="3" ref="E37:F39">C37*36.7437</f>
        <v>2.9394959999999997</v>
      </c>
      <c r="F37" s="107">
        <f t="shared" si="3"/>
        <v>358.25107499999996</v>
      </c>
      <c r="G37" s="97"/>
      <c r="H37" s="27"/>
      <c r="J37" s="73"/>
      <c r="K37" s="73"/>
      <c r="L37" s="73"/>
      <c r="M37" s="73"/>
      <c r="N37" s="73"/>
      <c r="O37" s="73"/>
      <c r="P37" s="73"/>
      <c r="Q37" s="109"/>
    </row>
    <row r="38" spans="2:13" s="6" customFormat="1" ht="15" customHeight="1">
      <c r="B38" s="79" t="s">
        <v>84</v>
      </c>
      <c r="C38" s="115">
        <v>0.016</v>
      </c>
      <c r="D38" s="112">
        <v>9.572</v>
      </c>
      <c r="E38" s="115">
        <f t="shared" si="3"/>
        <v>0.5878992</v>
      </c>
      <c r="F38" s="107">
        <f t="shared" si="3"/>
        <v>351.71069639999996</v>
      </c>
      <c r="G38" s="29"/>
      <c r="H38" s="27"/>
      <c r="K38" s="26"/>
      <c r="L38" s="26"/>
      <c r="M38" s="26"/>
    </row>
    <row r="39" spans="2:13" s="6" customFormat="1" ht="15">
      <c r="B39" s="28" t="s">
        <v>91</v>
      </c>
      <c r="C39" s="115">
        <v>0.022</v>
      </c>
      <c r="D39" s="112">
        <v>9.502</v>
      </c>
      <c r="E39" s="115">
        <f t="shared" si="3"/>
        <v>0.8083613999999999</v>
      </c>
      <c r="F39" s="107">
        <f t="shared" si="3"/>
        <v>349.1386374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2" t="s">
        <v>16</v>
      </c>
      <c r="D41" s="133"/>
      <c r="E41" s="132" t="s">
        <v>6</v>
      </c>
      <c r="F41" s="133"/>
      <c r="G41" s="33"/>
      <c r="H41" s="33"/>
      <c r="I41" s="25"/>
      <c r="J41" s="6"/>
    </row>
    <row r="42" spans="2:13" s="25" customFormat="1" ht="15.75" thickBot="1">
      <c r="B42" s="79" t="s">
        <v>81</v>
      </c>
      <c r="C42" s="71">
        <v>0.8</v>
      </c>
      <c r="D42" s="113">
        <v>301.7</v>
      </c>
      <c r="E42" s="71">
        <f aca="true" t="shared" si="4" ref="E42:F44">C42*1.1023</f>
        <v>0.8818400000000001</v>
      </c>
      <c r="F42" s="113">
        <f t="shared" si="4"/>
        <v>332.56391</v>
      </c>
      <c r="G42" s="29"/>
      <c r="H42" s="27"/>
      <c r="K42" s="6"/>
      <c r="L42" s="6"/>
      <c r="M42" s="6"/>
    </row>
    <row r="43" spans="2:19" s="25" customFormat="1" ht="15.75" thickBot="1">
      <c r="B43" s="79" t="s">
        <v>84</v>
      </c>
      <c r="C43" s="71">
        <v>1</v>
      </c>
      <c r="D43" s="113">
        <v>302.4</v>
      </c>
      <c r="E43" s="71">
        <f t="shared" si="4"/>
        <v>1.1023</v>
      </c>
      <c r="F43" s="113">
        <f t="shared" si="4"/>
        <v>333.33552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91</v>
      </c>
      <c r="C44" s="71">
        <v>0.6</v>
      </c>
      <c r="D44" s="113">
        <v>300.7</v>
      </c>
      <c r="E44" s="71">
        <f t="shared" si="4"/>
        <v>0.66138</v>
      </c>
      <c r="F44" s="113">
        <f t="shared" si="4"/>
        <v>331.46161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10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2" t="s">
        <v>18</v>
      </c>
      <c r="D46" s="133"/>
      <c r="E46" s="132" t="s">
        <v>19</v>
      </c>
      <c r="F46" s="133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81</v>
      </c>
      <c r="C47" s="127">
        <v>0.3</v>
      </c>
      <c r="D47" s="107">
        <v>33.11</v>
      </c>
      <c r="E47" s="127">
        <f aca="true" t="shared" si="5" ref="E47:F49">C47/454*1000</f>
        <v>0.6607929515418502</v>
      </c>
      <c r="F47" s="107">
        <f t="shared" si="5"/>
        <v>72.9295154185022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79" t="s">
        <v>84</v>
      </c>
      <c r="C48" s="127">
        <v>0.27</v>
      </c>
      <c r="D48" s="107">
        <v>33.24</v>
      </c>
      <c r="E48" s="127">
        <f t="shared" si="5"/>
        <v>0.5947136563876653</v>
      </c>
      <c r="F48" s="107">
        <f t="shared" si="5"/>
        <v>73.21585903083701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91</v>
      </c>
      <c r="C49" s="127">
        <v>0.28</v>
      </c>
      <c r="D49" s="107">
        <v>33.27</v>
      </c>
      <c r="E49" s="127">
        <f t="shared" si="5"/>
        <v>0.6167400881057269</v>
      </c>
      <c r="F49" s="107">
        <f t="shared" si="5"/>
        <v>73.28193832599119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5.75" thickBot="1">
      <c r="B50" s="28"/>
      <c r="C50" s="101"/>
      <c r="D50" s="103"/>
      <c r="E50" s="101"/>
      <c r="F50" s="100"/>
      <c r="G50" s="27"/>
      <c r="H50" s="27"/>
      <c r="I50" s="6"/>
      <c r="J50" s="91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32" t="s">
        <v>21</v>
      </c>
      <c r="D51" s="133"/>
      <c r="E51" s="132" t="s">
        <v>6</v>
      </c>
      <c r="F51" s="133"/>
      <c r="G51" s="27"/>
      <c r="H51" s="27"/>
      <c r="I51" s="6"/>
      <c r="J51" s="73"/>
      <c r="K51" s="91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81</v>
      </c>
      <c r="C52" s="128">
        <v>0</v>
      </c>
      <c r="D52" s="112">
        <v>9.22</v>
      </c>
      <c r="E52" s="128">
        <f aca="true" t="shared" si="6" ref="E52:F54">C52*22.0462</f>
        <v>0</v>
      </c>
      <c r="F52" s="107">
        <f t="shared" si="6"/>
        <v>203.265964</v>
      </c>
      <c r="G52" s="29"/>
      <c r="H52" s="27"/>
      <c r="I52" s="91"/>
      <c r="J52" s="91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79" t="s">
        <v>84</v>
      </c>
      <c r="C53" s="128">
        <v>0</v>
      </c>
      <c r="D53" s="112">
        <v>9.445</v>
      </c>
      <c r="E53" s="128">
        <f t="shared" si="6"/>
        <v>0</v>
      </c>
      <c r="F53" s="107">
        <f t="shared" si="6"/>
        <v>208.226359</v>
      </c>
      <c r="G53" s="27"/>
      <c r="H53" s="27"/>
      <c r="I53" s="92"/>
      <c r="J53" s="73"/>
      <c r="K53" s="91"/>
      <c r="L53" s="73"/>
      <c r="M53" s="73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91</v>
      </c>
      <c r="C54" s="116">
        <v>0.005</v>
      </c>
      <c r="D54" s="112">
        <v>9.715</v>
      </c>
      <c r="E54" s="116">
        <f t="shared" si="6"/>
        <v>0.110231</v>
      </c>
      <c r="F54" s="107">
        <f t="shared" si="6"/>
        <v>214.178833</v>
      </c>
      <c r="G54" s="27"/>
      <c r="H54" s="27"/>
      <c r="I54" s="92"/>
      <c r="J54" s="73"/>
      <c r="K54" s="73"/>
      <c r="L54" s="91"/>
      <c r="M54" s="73"/>
      <c r="N54" s="73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91"/>
      <c r="N55" s="73"/>
      <c r="O55" s="73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32" t="s">
        <v>23</v>
      </c>
      <c r="D56" s="133"/>
      <c r="E56" s="132" t="s">
        <v>24</v>
      </c>
      <c r="F56" s="133"/>
      <c r="H56" s="27"/>
      <c r="I56" s="91"/>
      <c r="J56" s="73"/>
      <c r="K56" s="73"/>
      <c r="L56" s="73"/>
      <c r="M56" s="73"/>
      <c r="N56" s="91"/>
      <c r="O56" s="73"/>
      <c r="P56" s="73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79" t="s">
        <v>81</v>
      </c>
      <c r="C57" s="117">
        <v>0.01</v>
      </c>
      <c r="D57" s="112">
        <v>1.645</v>
      </c>
      <c r="E57" s="117">
        <f aca="true" t="shared" si="7" ref="E57:F59">C57/3.785</f>
        <v>0.002642007926023778</v>
      </c>
      <c r="F57" s="107">
        <f t="shared" si="7"/>
        <v>0.4346103038309115</v>
      </c>
      <c r="G57" s="29"/>
      <c r="H57" s="27"/>
      <c r="I57" s="91"/>
      <c r="J57" s="73"/>
      <c r="K57" s="73"/>
      <c r="L57" s="73"/>
      <c r="M57" s="73"/>
      <c r="N57" s="73"/>
      <c r="O57" s="91"/>
      <c r="P57" s="73"/>
      <c r="Q57" s="73"/>
      <c r="R57" s="73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84</v>
      </c>
      <c r="C58" s="117">
        <v>0.009</v>
      </c>
      <c r="D58" s="112">
        <v>1.608</v>
      </c>
      <c r="E58" s="117">
        <f t="shared" si="7"/>
        <v>0.0023778071334214</v>
      </c>
      <c r="F58" s="107">
        <f t="shared" si="7"/>
        <v>0.42483487450462354</v>
      </c>
      <c r="G58" s="27"/>
      <c r="H58" s="27"/>
      <c r="I58" s="92"/>
      <c r="J58" s="73"/>
      <c r="K58" s="73"/>
      <c r="L58" s="73"/>
      <c r="M58" s="73"/>
      <c r="N58" s="73"/>
      <c r="O58" s="73"/>
      <c r="P58" s="91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91</v>
      </c>
      <c r="C59" s="117">
        <v>0.006</v>
      </c>
      <c r="D59" s="112">
        <v>1.579</v>
      </c>
      <c r="E59" s="117">
        <f t="shared" si="7"/>
        <v>0.001585204755614267</v>
      </c>
      <c r="F59" s="107">
        <f t="shared" si="7"/>
        <v>0.4171730515191545</v>
      </c>
      <c r="G59" s="27"/>
      <c r="H59" s="27"/>
      <c r="I59" s="92"/>
      <c r="J59" s="73"/>
      <c r="K59" s="73"/>
      <c r="L59" s="73"/>
      <c r="M59" s="73"/>
      <c r="N59" s="73"/>
      <c r="O59" s="73"/>
      <c r="P59" s="73"/>
      <c r="Q59" s="91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8"/>
      <c r="E60" s="15"/>
      <c r="F60" s="5"/>
      <c r="G60" s="27"/>
      <c r="H60" s="27"/>
      <c r="I60" s="92"/>
      <c r="J60" s="73"/>
      <c r="K60" s="73"/>
      <c r="L60" s="73"/>
      <c r="M60" s="73"/>
      <c r="N60" s="91"/>
      <c r="O60" s="73"/>
      <c r="P60" s="73"/>
      <c r="Q60" s="73"/>
      <c r="R60" s="73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32" t="s">
        <v>26</v>
      </c>
      <c r="D61" s="133"/>
      <c r="E61" s="132" t="s">
        <v>27</v>
      </c>
      <c r="F61" s="133"/>
      <c r="G61" s="35"/>
      <c r="H61" s="27"/>
      <c r="I61" s="92"/>
      <c r="J61" s="73"/>
      <c r="K61" s="73"/>
      <c r="L61" s="73"/>
      <c r="M61" s="73"/>
      <c r="N61" s="73"/>
      <c r="O61" s="91"/>
      <c r="P61" s="73"/>
      <c r="Q61" s="73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28" t="s">
        <v>93</v>
      </c>
      <c r="C62" s="129">
        <v>1.375</v>
      </c>
      <c r="D62" s="118">
        <v>0.95625</v>
      </c>
      <c r="E62" s="129">
        <f>C62/454*100</f>
        <v>0.30286343612334804</v>
      </c>
      <c r="F62" s="114">
        <f>D62/454*1000</f>
        <v>2.106277533039648</v>
      </c>
      <c r="G62" s="27"/>
      <c r="H62" s="27"/>
      <c r="I62" s="92"/>
      <c r="J62" s="73"/>
      <c r="K62" s="73"/>
      <c r="L62" s="73"/>
      <c r="M62" s="73"/>
      <c r="N62" s="73"/>
      <c r="O62" s="73"/>
      <c r="P62" s="91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28" t="s">
        <v>88</v>
      </c>
      <c r="C63" s="129">
        <v>3.55</v>
      </c>
      <c r="D63" s="118">
        <v>0.9995</v>
      </c>
      <c r="E63" s="129">
        <f>C63/454*100</f>
        <v>0.7819383259911893</v>
      </c>
      <c r="F63" s="114">
        <f>D63/454*1000</f>
        <v>2.2015418502202646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91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28" t="s">
        <v>84</v>
      </c>
      <c r="C64" s="129">
        <v>3.1</v>
      </c>
      <c r="D64" s="118">
        <v>1.06525</v>
      </c>
      <c r="E64" s="129">
        <f>C64/454*100</f>
        <v>0.6828193832599119</v>
      </c>
      <c r="F64" s="114">
        <f>D64/454*1000</f>
        <v>2.3463656387665197</v>
      </c>
      <c r="G64" s="29"/>
      <c r="H64" s="27"/>
      <c r="I64" s="92"/>
      <c r="J64" s="73"/>
      <c r="K64" s="73"/>
      <c r="L64" s="73"/>
      <c r="M64" s="73"/>
      <c r="N64" s="73"/>
      <c r="O64" s="73"/>
      <c r="P64" s="73"/>
      <c r="Q64" s="73"/>
      <c r="R64" s="91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34" t="s">
        <v>26</v>
      </c>
      <c r="D66" s="134"/>
      <c r="E66" s="132" t="s">
        <v>29</v>
      </c>
      <c r="F66" s="133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28" t="s">
        <v>89</v>
      </c>
      <c r="C67" s="82">
        <v>0.0062</v>
      </c>
      <c r="D67" s="111">
        <v>0.1296</v>
      </c>
      <c r="E67" s="82">
        <f aca="true" t="shared" si="8" ref="E67:F69">C67/454*1000000</f>
        <v>13.656387665198238</v>
      </c>
      <c r="F67" s="107">
        <f t="shared" si="8"/>
        <v>285.46255506607923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28" t="s">
        <v>92</v>
      </c>
      <c r="C68" s="82">
        <v>0.0057</v>
      </c>
      <c r="D68" s="111">
        <v>0.1332</v>
      </c>
      <c r="E68" s="82">
        <f t="shared" si="8"/>
        <v>12.555066079295155</v>
      </c>
      <c r="F68" s="107">
        <f t="shared" si="8"/>
        <v>293.3920704845815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>
      <c r="B69" s="28" t="s">
        <v>94</v>
      </c>
      <c r="C69" s="82">
        <v>0.005</v>
      </c>
      <c r="D69" s="111">
        <v>0.1446</v>
      </c>
      <c r="E69" s="82">
        <f t="shared" si="8"/>
        <v>11.013215859030838</v>
      </c>
      <c r="F69" s="107">
        <f t="shared" si="8"/>
        <v>318.5022026431718</v>
      </c>
      <c r="G69" s="36"/>
      <c r="H69" s="36"/>
      <c r="I69" s="23"/>
      <c r="J69" s="73"/>
      <c r="K69" s="73"/>
      <c r="L69" s="73"/>
      <c r="M69" s="73"/>
      <c r="N69" s="73"/>
      <c r="O69" s="91"/>
      <c r="P69" s="73"/>
      <c r="Q69" s="73"/>
      <c r="R69" s="73"/>
      <c r="S69" s="85"/>
      <c r="T69" s="84"/>
      <c r="U69" s="85"/>
      <c r="V69" s="80"/>
      <c r="W69" s="73"/>
      <c r="X69" s="72"/>
    </row>
    <row r="70" spans="2:24" s="6" customFormat="1" ht="15.75" thickBot="1">
      <c r="B70" s="28"/>
      <c r="C70" s="82"/>
      <c r="D70" s="14"/>
      <c r="E70" s="82"/>
      <c r="F70" s="14"/>
      <c r="G70" s="27"/>
      <c r="H70" s="27"/>
      <c r="J70" s="73"/>
      <c r="K70" s="73"/>
      <c r="L70" s="73"/>
      <c r="M70" s="73"/>
      <c r="N70" s="73"/>
      <c r="O70" s="73"/>
      <c r="P70" s="91"/>
      <c r="Q70" s="73"/>
      <c r="R70" s="73"/>
      <c r="S70" s="85"/>
      <c r="T70" s="85"/>
      <c r="U70" s="84"/>
      <c r="V70" s="86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3"/>
      <c r="K71" s="73"/>
      <c r="L71" s="73"/>
      <c r="M71" s="73"/>
      <c r="N71" s="73"/>
      <c r="O71" s="73"/>
      <c r="P71" s="73"/>
      <c r="Q71" s="91"/>
      <c r="R71" s="73"/>
      <c r="S71" s="84"/>
      <c r="T71" s="85"/>
      <c r="U71" s="83"/>
      <c r="V71" s="88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2"/>
      <c r="K72" s="73"/>
      <c r="L72" s="73"/>
      <c r="M72" s="73"/>
      <c r="N72" s="73"/>
      <c r="O72" s="73"/>
      <c r="P72" s="73"/>
      <c r="Q72" s="73"/>
      <c r="R72" s="72"/>
      <c r="S72" s="85"/>
      <c r="T72" s="84"/>
      <c r="U72" s="86"/>
      <c r="V72" s="89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8"/>
      <c r="K73"/>
      <c r="L73"/>
      <c r="M73"/>
      <c r="N73"/>
      <c r="O73"/>
      <c r="P73"/>
      <c r="Q73"/>
      <c r="R73"/>
      <c r="S73" s="81"/>
      <c r="T73" s="90"/>
      <c r="U73" s="86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3" t="s">
        <v>97</v>
      </c>
      <c r="E75" s="94">
        <v>1.1385</v>
      </c>
      <c r="F75" s="94">
        <v>0.0084</v>
      </c>
      <c r="G75" s="94">
        <v>1.5749</v>
      </c>
      <c r="H75" s="94">
        <v>1.0932</v>
      </c>
      <c r="I75" s="94">
        <v>0.838</v>
      </c>
      <c r="J75" s="94">
        <v>0.8124</v>
      </c>
      <c r="K75" s="94">
        <v>0.129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5">
        <v>0.8783</v>
      </c>
      <c r="E76" s="95" t="s">
        <v>97</v>
      </c>
      <c r="F76" s="95">
        <v>0.0074</v>
      </c>
      <c r="G76" s="95">
        <v>1.3832</v>
      </c>
      <c r="H76" s="95">
        <v>0.9603</v>
      </c>
      <c r="I76" s="95">
        <v>0.736</v>
      </c>
      <c r="J76" s="95">
        <v>0.7135</v>
      </c>
      <c r="K76" s="95">
        <v>0.1133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4">
        <v>119.08</v>
      </c>
      <c r="E77" s="94">
        <v>135.56</v>
      </c>
      <c r="F77" s="94" t="s">
        <v>97</v>
      </c>
      <c r="G77" s="94">
        <v>187.51</v>
      </c>
      <c r="H77" s="94">
        <v>130.188</v>
      </c>
      <c r="I77" s="94">
        <v>99.775</v>
      </c>
      <c r="J77" s="94">
        <v>96.734</v>
      </c>
      <c r="K77" s="94">
        <v>15.3609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5">
        <v>0.635</v>
      </c>
      <c r="E78" s="95">
        <v>0.723</v>
      </c>
      <c r="F78" s="95">
        <v>0.0053</v>
      </c>
      <c r="G78" s="95" t="s">
        <v>97</v>
      </c>
      <c r="H78" s="95">
        <v>0.6942</v>
      </c>
      <c r="I78" s="95">
        <v>0.532</v>
      </c>
      <c r="J78" s="95">
        <v>0.5159</v>
      </c>
      <c r="K78" s="95">
        <v>0.0819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4">
        <v>0.9147</v>
      </c>
      <c r="E79" s="94">
        <v>1.0416</v>
      </c>
      <c r="F79" s="94">
        <v>0.0077</v>
      </c>
      <c r="G79" s="94">
        <v>1.4404</v>
      </c>
      <c r="H79" s="94" t="s">
        <v>97</v>
      </c>
      <c r="I79" s="94">
        <v>0.7664</v>
      </c>
      <c r="J79" s="94">
        <v>0.743</v>
      </c>
      <c r="K79" s="94">
        <v>0.118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5">
        <v>1.1933</v>
      </c>
      <c r="E80" s="95">
        <v>1.3594</v>
      </c>
      <c r="F80" s="95">
        <v>0.01</v>
      </c>
      <c r="G80" s="95">
        <v>1.8793</v>
      </c>
      <c r="H80" s="95">
        <v>1.3048</v>
      </c>
      <c r="I80" s="95" t="s">
        <v>97</v>
      </c>
      <c r="J80" s="95">
        <v>0.9694</v>
      </c>
      <c r="K80" s="95">
        <v>0.154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4">
        <v>1.231</v>
      </c>
      <c r="E81" s="94">
        <v>1.4014</v>
      </c>
      <c r="F81" s="94">
        <v>0.0103</v>
      </c>
      <c r="G81" s="94">
        <v>1.9386</v>
      </c>
      <c r="H81" s="94">
        <v>1.3458</v>
      </c>
      <c r="I81" s="94">
        <v>1.0315</v>
      </c>
      <c r="J81" s="94" t="s">
        <v>97</v>
      </c>
      <c r="K81" s="94">
        <v>0.1588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3" s="6" customFormat="1" ht="15.75">
      <c r="B82" s="19"/>
      <c r="C82" s="19" t="s">
        <v>46</v>
      </c>
      <c r="D82" s="95">
        <v>7.7518</v>
      </c>
      <c r="E82" s="95">
        <v>8.8251</v>
      </c>
      <c r="F82" s="95">
        <v>0.0651</v>
      </c>
      <c r="G82" s="95">
        <v>12.2071</v>
      </c>
      <c r="H82" s="95">
        <v>8.4744</v>
      </c>
      <c r="I82" s="95">
        <v>6.4954</v>
      </c>
      <c r="J82" s="95">
        <v>6.2974</v>
      </c>
      <c r="K82" s="95" t="s">
        <v>98</v>
      </c>
      <c r="L82" s="50"/>
      <c r="M82" s="63"/>
      <c r="N82" s="63"/>
      <c r="O82" s="63"/>
      <c r="P82" s="63"/>
      <c r="Q82" s="63"/>
      <c r="R82" s="62"/>
      <c r="S82" s="63"/>
      <c r="T82" s="63"/>
      <c r="U82" s="40"/>
      <c r="V82" s="50"/>
      <c r="W82" s="40"/>
    </row>
    <row r="83" spans="2:21" ht="15.75">
      <c r="B83" s="8"/>
      <c r="C83" s="9"/>
      <c r="D83" s="9"/>
      <c r="E83" s="9"/>
      <c r="F83" s="9"/>
      <c r="L83" s="50"/>
      <c r="M83" s="63"/>
      <c r="N83" s="63"/>
      <c r="O83" s="63"/>
      <c r="P83" s="63"/>
      <c r="Q83" s="63"/>
      <c r="R83" s="63"/>
      <c r="S83" s="62"/>
      <c r="T83" s="63"/>
      <c r="U83" s="124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6"/>
      <c r="N84" s="86"/>
      <c r="O84" s="86"/>
      <c r="P84" s="86"/>
      <c r="Q84" s="86"/>
      <c r="R84" s="86"/>
      <c r="S84" s="86"/>
      <c r="T84" s="88"/>
      <c r="U84" s="124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5"/>
      <c r="N85" s="124"/>
      <c r="O85" s="124"/>
      <c r="P85" s="124"/>
      <c r="Q85" s="124"/>
      <c r="R85" s="124"/>
      <c r="S85" s="124"/>
      <c r="T85" s="124"/>
      <c r="U85" s="119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</row>
    <row r="87" spans="2:24" ht="15.75">
      <c r="B87" s="1" t="s">
        <v>50</v>
      </c>
      <c r="E87" s="41"/>
      <c r="F87" s="41"/>
      <c r="G87" s="42"/>
      <c r="H87" s="42"/>
      <c r="I87" s="41"/>
      <c r="J87" s="41"/>
      <c r="M87" s="53"/>
      <c r="N87" s="120"/>
      <c r="O87" s="121"/>
      <c r="P87" s="121"/>
      <c r="Q87" s="121"/>
      <c r="R87" s="121"/>
      <c r="S87" s="121"/>
      <c r="T87" s="121"/>
      <c r="U87" s="121"/>
      <c r="V87" s="53"/>
      <c r="W87" s="53"/>
      <c r="X87" s="53"/>
    </row>
    <row r="88" spans="2:24" ht="15.75">
      <c r="B88" s="1" t="s">
        <v>51</v>
      </c>
      <c r="E88" s="41"/>
      <c r="F88" s="41"/>
      <c r="G88" s="42"/>
      <c r="H88" s="42"/>
      <c r="I88" s="41"/>
      <c r="J88" s="41"/>
      <c r="M88" s="53"/>
      <c r="N88" s="121"/>
      <c r="O88" s="120"/>
      <c r="P88" s="121"/>
      <c r="Q88" s="121"/>
      <c r="R88" s="121"/>
      <c r="S88" s="121"/>
      <c r="T88" s="121"/>
      <c r="U88" s="121"/>
      <c r="V88" s="53"/>
      <c r="W88" s="53"/>
      <c r="X88" s="53"/>
    </row>
    <row r="89" spans="2:24" ht="15.75">
      <c r="B89" s="1" t="s">
        <v>52</v>
      </c>
      <c r="M89" s="53"/>
      <c r="N89" s="121"/>
      <c r="O89" s="121"/>
      <c r="P89" s="120"/>
      <c r="Q89" s="121"/>
      <c r="R89" s="121"/>
      <c r="S89" s="121"/>
      <c r="T89" s="121"/>
      <c r="U89" s="121"/>
      <c r="V89" s="53"/>
      <c r="W89" s="53"/>
      <c r="X89" s="53"/>
    </row>
    <row r="90" spans="2:24" ht="15.75">
      <c r="B90" s="1" t="s">
        <v>53</v>
      </c>
      <c r="M90" s="122"/>
      <c r="N90" s="121"/>
      <c r="O90" s="121"/>
      <c r="P90" s="121"/>
      <c r="Q90" s="120"/>
      <c r="R90" s="121"/>
      <c r="S90" s="121"/>
      <c r="T90" s="121"/>
      <c r="U90" s="121"/>
      <c r="V90" s="53"/>
      <c r="W90" s="53"/>
      <c r="X90" s="53"/>
    </row>
    <row r="91" spans="2:24" ht="15.75">
      <c r="B91" s="1" t="s">
        <v>54</v>
      </c>
      <c r="M91" s="122"/>
      <c r="N91" s="121"/>
      <c r="O91" s="121"/>
      <c r="P91" s="121"/>
      <c r="Q91" s="121"/>
      <c r="R91" s="120"/>
      <c r="S91" s="121"/>
      <c r="T91" s="121"/>
      <c r="U91" s="121"/>
      <c r="V91" s="53"/>
      <c r="W91" s="53"/>
      <c r="X91" s="53"/>
    </row>
    <row r="92" spans="2:24" ht="15.75">
      <c r="B92" s="1" t="s">
        <v>55</v>
      </c>
      <c r="M92" s="123"/>
      <c r="N92" s="121"/>
      <c r="O92" s="121"/>
      <c r="P92" s="121"/>
      <c r="Q92" s="121"/>
      <c r="R92" s="121"/>
      <c r="S92" s="120"/>
      <c r="T92" s="121"/>
      <c r="U92" s="121"/>
      <c r="V92" s="53"/>
      <c r="W92" s="53"/>
      <c r="X92" s="53"/>
    </row>
    <row r="93" spans="2:24" ht="15.75">
      <c r="B93" s="1" t="s">
        <v>56</v>
      </c>
      <c r="M93" s="123"/>
      <c r="N93" s="121"/>
      <c r="O93" s="121"/>
      <c r="P93" s="121"/>
      <c r="Q93" s="121"/>
      <c r="R93" s="121"/>
      <c r="S93" s="121"/>
      <c r="T93" s="120"/>
      <c r="U93" s="121"/>
      <c r="V93" s="53"/>
      <c r="W93" s="53"/>
      <c r="X93" s="53"/>
    </row>
    <row r="94" spans="2:24" ht="15.75">
      <c r="B94" s="1" t="s">
        <v>57</v>
      </c>
      <c r="M94" s="123"/>
      <c r="N94" s="121"/>
      <c r="O94" s="121"/>
      <c r="P94" s="121"/>
      <c r="Q94" s="121"/>
      <c r="R94" s="121"/>
      <c r="S94" s="121"/>
      <c r="T94" s="121"/>
      <c r="U94" s="120"/>
      <c r="V94" s="53"/>
      <c r="W94" s="53"/>
      <c r="X94" s="53"/>
    </row>
    <row r="95" spans="2:24" ht="15.75">
      <c r="B95" s="1" t="s">
        <v>58</v>
      </c>
      <c r="M95" s="123"/>
      <c r="N95" s="121"/>
      <c r="O95" s="121"/>
      <c r="P95" s="121"/>
      <c r="Q95" s="121"/>
      <c r="R95" s="121"/>
      <c r="S95" s="121"/>
      <c r="T95" s="120"/>
      <c r="U95" s="121"/>
      <c r="V95" s="53"/>
      <c r="W95" s="53"/>
      <c r="X95" s="53"/>
    </row>
    <row r="96" spans="2:23" ht="15.75">
      <c r="B96" s="1" t="s">
        <v>59</v>
      </c>
      <c r="M96" s="53"/>
      <c r="N96" s="121"/>
      <c r="O96" s="121"/>
      <c r="P96" s="121"/>
      <c r="Q96" s="121"/>
      <c r="R96" s="121"/>
      <c r="S96" s="121"/>
      <c r="T96" s="121"/>
      <c r="U96" s="120"/>
      <c r="V96" s="53"/>
      <c r="W96" s="53"/>
    </row>
    <row r="97" spans="2:23" ht="15">
      <c r="B97" s="1" t="s">
        <v>60</v>
      </c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2:23" ht="15">
      <c r="B98" s="1" t="s">
        <v>61</v>
      </c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2:23" ht="15">
      <c r="B99" s="1" t="s">
        <v>62</v>
      </c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0" ht="15">
      <c r="B100" s="1"/>
    </row>
    <row r="102" spans="2:6" ht="15">
      <c r="B102" s="140" t="s">
        <v>63</v>
      </c>
      <c r="C102" s="136"/>
      <c r="D102" s="136"/>
      <c r="E102" s="136"/>
      <c r="F102" s="136"/>
    </row>
    <row r="103" spans="2:6" ht="15">
      <c r="B103" s="141" t="s">
        <v>64</v>
      </c>
      <c r="C103" s="136"/>
      <c r="D103" s="136"/>
      <c r="E103" s="136"/>
      <c r="F103" s="136"/>
    </row>
    <row r="104" spans="2:6" ht="78" customHeight="1">
      <c r="B104" s="141" t="s">
        <v>65</v>
      </c>
      <c r="C104" s="136"/>
      <c r="D104" s="136"/>
      <c r="E104" s="136"/>
      <c r="F104" s="136"/>
    </row>
    <row r="105" spans="2:6" ht="15">
      <c r="B105" s="141" t="s">
        <v>66</v>
      </c>
      <c r="C105" s="136"/>
      <c r="D105" s="136"/>
      <c r="E105" s="136"/>
      <c r="F105" s="136"/>
    </row>
    <row r="106" spans="2:6" ht="15">
      <c r="B106" s="141" t="s">
        <v>67</v>
      </c>
      <c r="C106" s="136"/>
      <c r="D106" s="136"/>
      <c r="E106" s="136"/>
      <c r="F106" s="136"/>
    </row>
    <row r="107" spans="2:6" ht="15">
      <c r="B107" s="141" t="s">
        <v>68</v>
      </c>
      <c r="C107" s="136"/>
      <c r="D107" s="136"/>
      <c r="E107" s="136"/>
      <c r="F107" s="136"/>
    </row>
    <row r="108" spans="2:6" ht="15">
      <c r="B108" s="141" t="s">
        <v>69</v>
      </c>
      <c r="C108" s="136"/>
      <c r="D108" s="136"/>
      <c r="E108" s="136"/>
      <c r="F108" s="136"/>
    </row>
    <row r="109" spans="2:6" ht="15">
      <c r="B109" s="135" t="s">
        <v>70</v>
      </c>
      <c r="C109" s="136"/>
      <c r="D109" s="136"/>
      <c r="E109" s="136"/>
      <c r="F109" s="136"/>
    </row>
    <row r="111" spans="2:6" ht="15.75">
      <c r="B111" s="51" t="s">
        <v>71</v>
      </c>
      <c r="C111" s="137"/>
      <c r="D111" s="138"/>
      <c r="E111" s="138"/>
      <c r="F111" s="139"/>
    </row>
    <row r="112" spans="2:6" ht="30.75" customHeight="1">
      <c r="B112" s="51" t="s">
        <v>72</v>
      </c>
      <c r="C112" s="130" t="s">
        <v>73</v>
      </c>
      <c r="D112" s="130"/>
      <c r="E112" s="130" t="s">
        <v>74</v>
      </c>
      <c r="F112" s="130"/>
    </row>
    <row r="113" spans="2:6" ht="30.75" customHeight="1">
      <c r="B113" s="51" t="s">
        <v>75</v>
      </c>
      <c r="C113" s="130" t="s">
        <v>76</v>
      </c>
      <c r="D113" s="130"/>
      <c r="E113" s="130" t="s">
        <v>77</v>
      </c>
      <c r="F113" s="130"/>
    </row>
    <row r="114" spans="2:6" ht="15" customHeight="1">
      <c r="B114" s="131" t="s">
        <v>78</v>
      </c>
      <c r="C114" s="130" t="s">
        <v>79</v>
      </c>
      <c r="D114" s="130"/>
      <c r="E114" s="130" t="s">
        <v>80</v>
      </c>
      <c r="F114" s="130"/>
    </row>
    <row r="115" spans="2:6" ht="15">
      <c r="B115" s="131"/>
      <c r="C115" s="130"/>
      <c r="D115" s="130"/>
      <c r="E115" s="130"/>
      <c r="F115" s="130"/>
    </row>
  </sheetData>
  <sheetProtection/>
  <mergeCells count="43">
    <mergeCell ref="C16:D16"/>
    <mergeCell ref="E16:F16"/>
    <mergeCell ref="C4:F4"/>
    <mergeCell ref="C6:D6"/>
    <mergeCell ref="E6:F6"/>
    <mergeCell ref="C11:D11"/>
    <mergeCell ref="E11:F11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7:F107"/>
    <mergeCell ref="B103:F103"/>
    <mergeCell ref="B104:F104"/>
    <mergeCell ref="B105:F105"/>
    <mergeCell ref="B106:F106"/>
    <mergeCell ref="C46:D46"/>
    <mergeCell ref="E46:F46"/>
    <mergeCell ref="C51:D51"/>
    <mergeCell ref="E51:F51"/>
    <mergeCell ref="C56:D56"/>
    <mergeCell ref="E56:F56"/>
    <mergeCell ref="C61:D61"/>
    <mergeCell ref="E61:F61"/>
    <mergeCell ref="C112:D112"/>
    <mergeCell ref="E112:F112"/>
    <mergeCell ref="C66:D66"/>
    <mergeCell ref="B109:F109"/>
    <mergeCell ref="C111:F111"/>
    <mergeCell ref="E66:F66"/>
    <mergeCell ref="B102:F102"/>
    <mergeCell ref="B108:F108"/>
    <mergeCell ref="C113:D113"/>
    <mergeCell ref="E113:F113"/>
    <mergeCell ref="B114:B115"/>
    <mergeCell ref="C114:D115"/>
    <mergeCell ref="E114:F115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2015-05-14T06:55:37Z</dcterms:modified>
  <cp:category/>
  <cp:version/>
  <cp:contentType/>
  <cp:contentStatus/>
</cp:coreProperties>
</file>