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<sst xmlns="http://schemas.openxmlformats.org/spreadsheetml/2006/main" count="160" uniqueCount="109">
  <si>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</si>
  <si>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</si>
  <si>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</si>
  <si>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</si>
  <si>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</si>
  <si>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</si>
  <si>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</si>
  <si>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</si>
  <si>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</si>
  <si>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</si>
  <si>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</si>
  <si>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</si>
  <si>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</si>
  <si>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</si>
  <si>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</si>
  <si>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</si>
  <si>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</si>
  <si>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</si>
  <si>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</si>
  <si>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</si>
  <si>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</si>
  <si>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</si>
  <si>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</si>
  <si>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</si>
  <si>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</si>
  <si>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</si>
  <si>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</si>
  <si>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</si>
  <si>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</si>
  <si>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</si>
  <si>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</si>
  <si>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</si>
  <si>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</si>
  <si>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</si>
  <si>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</si>
  <si>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</si>
  <si>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</si>
  <si>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</si>
  <si>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</si>
  <si>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</si>
  <si>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</si>
  <si>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</si>
  <si>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</si>
  <si>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</si>
  <si>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</si>
  <si>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</si>
  <si>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</si>
  <si>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</si>
  <si>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</si>
  <si>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</si>
  <si>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</si>
  <si>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</si>
  <si>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</si>
  <si>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</si>
  <si>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</si>
  <si>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</si>
  <si>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</si>
  <si>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</si>
  <si>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</si>
  <si>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</si>
  <si>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</si>
  <si>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</si>
  <si>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</si>
  <si>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</si>
  <si>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</si>
  <si>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</si>
  <si>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</si>
  <si>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</si>
  <si>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</si>
  <si>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</si>
  <si>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</si>
  <si>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</si>
  <si>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</si>
  <si>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</si>
  <si>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</si>
  <si>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</si>
  <si>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</si>
  <si>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</si>
  <si>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</si>
  <si>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</si>
  <si>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</si>
  <si>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</si>
  <si>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</si>
  <si>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</si>
  <si>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</si>
  <si>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</si>
  <si>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</si>
  <si>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</si>
  <si>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</si>
  <si>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</si>
  <si>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</si>
  <si>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</si>
  <si>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</si>
  <si>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</si>
  <si>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</si>
  <si>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</si>
  <si>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</si>
  <si>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</si>
  <si>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</si>
  <si>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</si>
  <si>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</si>
  <si>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</si>
  <si>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</si>
  <si>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</si>
  <si>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</si>
  <si>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</si>
  <si>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</si>
  <si>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</si>
  <si>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13 квітня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</si>
</sst>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4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8" t="s">
        <v>108</v>
      </c>
      <c r="D4" s="189"/>
      <c r="E4" s="189"/>
      <c r="F4" s="190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4" t="s">
        <v>5</v>
      </c>
      <c r="D6" s="185"/>
      <c r="E6" s="183" t="s">
        <v>6</v>
      </c>
      <c r="F6" s="183"/>
      <c r="G6" s="26"/>
      <c r="I6"/>
    </row>
    <row r="7" spans="2:8" s="6" customFormat="1" ht="15">
      <c r="B7" s="27" t="s">
        <v>96</v>
      </c>
      <c r="C7" s="163">
        <v>0.106</v>
      </c>
      <c r="D7" s="14">
        <v>3.73</v>
      </c>
      <c r="E7" s="163">
        <f aca="true" t="shared" si="0" ref="E7:F9">C7*39.3683</f>
        <v>4.1730398</v>
      </c>
      <c r="F7" s="13">
        <f t="shared" si="0"/>
        <v>146.84375899999998</v>
      </c>
      <c r="G7" s="28"/>
      <c r="H7" s="28"/>
    </row>
    <row r="8" spans="2:8" s="6" customFormat="1" ht="15">
      <c r="B8" s="27" t="s">
        <v>97</v>
      </c>
      <c r="C8" s="163">
        <v>0.114</v>
      </c>
      <c r="D8" s="14">
        <v>3.76</v>
      </c>
      <c r="E8" s="163">
        <f t="shared" si="0"/>
        <v>4.4879862</v>
      </c>
      <c r="F8" s="13">
        <f t="shared" si="0"/>
        <v>148.02480799999998</v>
      </c>
      <c r="G8" s="26"/>
      <c r="H8" s="26"/>
    </row>
    <row r="9" spans="2:17" s="6" customFormat="1" ht="15">
      <c r="B9" s="27" t="s">
        <v>106</v>
      </c>
      <c r="C9" s="163">
        <v>0.11</v>
      </c>
      <c r="D9" s="14">
        <v>3.79</v>
      </c>
      <c r="E9" s="163">
        <f t="shared" si="0"/>
        <v>4.330513</v>
      </c>
      <c r="F9" s="13">
        <f t="shared" si="0"/>
        <v>149.20585699999998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3" t="s">
        <v>7</v>
      </c>
      <c r="D11" s="183"/>
      <c r="E11" s="184" t="s">
        <v>6</v>
      </c>
      <c r="F11" s="185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83</v>
      </c>
      <c r="C12" s="164">
        <v>1.63</v>
      </c>
      <c r="D12" s="71">
        <v>155.75</v>
      </c>
      <c r="E12" s="164">
        <f>C12/D86</f>
        <v>1.838898916967509</v>
      </c>
      <c r="F12" s="95">
        <f>D12/D86</f>
        <v>175.71074007220219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87</v>
      </c>
      <c r="C13" s="164">
        <v>1.4</v>
      </c>
      <c r="D13" s="71">
        <v>162.5</v>
      </c>
      <c r="E13" s="164">
        <f>C13/D86</f>
        <v>1.5794223826714802</v>
      </c>
      <c r="F13" s="95">
        <f>D13/D86</f>
        <v>183.32581227436825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88</v>
      </c>
      <c r="C14" s="164">
        <v>1.24</v>
      </c>
      <c r="D14" s="13">
        <v>162.75</v>
      </c>
      <c r="E14" s="164">
        <f>C14/D86</f>
        <v>1.3989169675090254</v>
      </c>
      <c r="F14" s="95">
        <f>D14/D86</f>
        <v>183.60785198555956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3" t="s">
        <v>92</v>
      </c>
      <c r="D16" s="183"/>
      <c r="E16" s="184" t="s">
        <v>6</v>
      </c>
      <c r="F16" s="185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89</v>
      </c>
      <c r="C17" s="164">
        <v>500</v>
      </c>
      <c r="D17" s="119">
        <v>18500</v>
      </c>
      <c r="E17" s="164">
        <f aca="true" t="shared" si="1" ref="E17:F19">C17/$D$87</f>
        <v>4.583371528096067</v>
      </c>
      <c r="F17" s="95">
        <f t="shared" si="1"/>
        <v>169.5847465395545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90</v>
      </c>
      <c r="C18" s="164">
        <v>270</v>
      </c>
      <c r="D18" s="120">
        <v>18680</v>
      </c>
      <c r="E18" s="164">
        <f t="shared" si="1"/>
        <v>2.4750206251718763</v>
      </c>
      <c r="F18" s="95">
        <f t="shared" si="1"/>
        <v>171.23476028966908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125" t="s">
        <v>101</v>
      </c>
      <c r="C19" s="164">
        <v>340</v>
      </c>
      <c r="D19" s="120">
        <v>18780</v>
      </c>
      <c r="E19" s="164">
        <f t="shared" si="1"/>
        <v>3.1166926391053256</v>
      </c>
      <c r="F19" s="95">
        <f t="shared" si="1"/>
        <v>172.1514345952883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4" t="s">
        <v>5</v>
      </c>
      <c r="D21" s="185"/>
      <c r="E21" s="183" t="s">
        <v>6</v>
      </c>
      <c r="F21" s="183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96</v>
      </c>
      <c r="C22" s="163">
        <v>0.09</v>
      </c>
      <c r="D22" s="14">
        <v>4.61</v>
      </c>
      <c r="E22" s="163">
        <f aca="true" t="shared" si="2" ref="E22:F24">C22*36.7437</f>
        <v>3.3069329999999995</v>
      </c>
      <c r="F22" s="13">
        <f t="shared" si="2"/>
        <v>169.388457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97</v>
      </c>
      <c r="C23" s="163">
        <v>0.086</v>
      </c>
      <c r="D23" s="14">
        <v>4.682</v>
      </c>
      <c r="E23" s="163">
        <f t="shared" si="2"/>
        <v>3.1599581999999993</v>
      </c>
      <c r="F23" s="13">
        <f t="shared" si="2"/>
        <v>172.0340034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106</v>
      </c>
      <c r="C24" s="163">
        <v>0.086</v>
      </c>
      <c r="D24" s="127">
        <v>4.776</v>
      </c>
      <c r="E24" s="163">
        <f t="shared" si="2"/>
        <v>3.1599581999999993</v>
      </c>
      <c r="F24" s="13">
        <f t="shared" si="2"/>
        <v>175.48791119999999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3" t="s">
        <v>9</v>
      </c>
      <c r="D26" s="183"/>
      <c r="E26" s="184" t="s">
        <v>10</v>
      </c>
      <c r="F26" s="185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84</v>
      </c>
      <c r="C27" s="164">
        <v>1.63</v>
      </c>
      <c r="D27" s="95">
        <v>155.5</v>
      </c>
      <c r="E27" s="164">
        <f>C27/D86</f>
        <v>1.838898916967509</v>
      </c>
      <c r="F27" s="95">
        <f>D27/D86</f>
        <v>175.42870036101084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85</v>
      </c>
      <c r="C28" s="164">
        <v>1.4</v>
      </c>
      <c r="D28" s="71">
        <v>163.25</v>
      </c>
      <c r="E28" s="164">
        <f>C28/D86</f>
        <v>1.5794223826714802</v>
      </c>
      <c r="F28" s="95">
        <f>D28/D86</f>
        <v>184.17193140794225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105</v>
      </c>
      <c r="C29" s="164">
        <v>1.21</v>
      </c>
      <c r="D29" s="13">
        <v>167.75</v>
      </c>
      <c r="E29" s="164">
        <f>C29/D86</f>
        <v>1.365072202166065</v>
      </c>
      <c r="F29" s="95">
        <f>D29/D86</f>
        <v>189.2486462093863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12</v>
      </c>
      <c r="C31" s="183" t="s">
        <v>13</v>
      </c>
      <c r="D31" s="183"/>
      <c r="E31" s="183" t="s">
        <v>10</v>
      </c>
      <c r="F31" s="183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11</v>
      </c>
      <c r="C32" s="164">
        <v>0.89</v>
      </c>
      <c r="D32" s="71">
        <v>370.25</v>
      </c>
      <c r="E32" s="164">
        <f>C32/D86</f>
        <v>1.0040613718411553</v>
      </c>
      <c r="F32" s="95">
        <f>D32/D86</f>
        <v>417.7008122743683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14</v>
      </c>
      <c r="C33" s="164">
        <v>0.77</v>
      </c>
      <c r="D33" s="71">
        <v>360.75</v>
      </c>
      <c r="E33" s="164">
        <f>C33/$D$86</f>
        <v>0.8686823104693141</v>
      </c>
      <c r="F33" s="95">
        <f>D33/$D$86</f>
        <v>406.9833032490975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88</v>
      </c>
      <c r="C34" s="164">
        <v>0.76</v>
      </c>
      <c r="D34" s="92">
        <v>363.25</v>
      </c>
      <c r="E34" s="164">
        <f>C34/$D$86</f>
        <v>0.8574007220216607</v>
      </c>
      <c r="F34" s="95">
        <f>D34/$D$86</f>
        <v>409.80370036101084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15</v>
      </c>
      <c r="C36" s="176" t="s">
        <v>5</v>
      </c>
      <c r="D36" s="177"/>
      <c r="E36" s="176" t="s">
        <v>6</v>
      </c>
      <c r="F36" s="177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96</v>
      </c>
      <c r="C37" s="163">
        <v>0.044</v>
      </c>
      <c r="D37" s="99">
        <v>1.934</v>
      </c>
      <c r="E37" s="163">
        <f aca="true" t="shared" si="3" ref="E37:F39">C37*58.0164</f>
        <v>2.5527216</v>
      </c>
      <c r="F37" s="95">
        <f t="shared" si="3"/>
        <v>112.20371759999999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97</v>
      </c>
      <c r="C38" s="163">
        <v>0.042</v>
      </c>
      <c r="D38" s="99">
        <v>2.01</v>
      </c>
      <c r="E38" s="163">
        <f t="shared" si="3"/>
        <v>2.4366888</v>
      </c>
      <c r="F38" s="95">
        <f t="shared" si="3"/>
        <v>116.61296399999998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106</v>
      </c>
      <c r="C39" s="163">
        <v>0.04</v>
      </c>
      <c r="D39" s="99">
        <v>2.09</v>
      </c>
      <c r="E39" s="163">
        <f t="shared" si="3"/>
        <v>2.320656</v>
      </c>
      <c r="F39" s="95">
        <f t="shared" si="3"/>
        <v>121.25427599999999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3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16</v>
      </c>
      <c r="C41" s="176" t="s">
        <v>5</v>
      </c>
      <c r="D41" s="177"/>
      <c r="E41" s="176" t="s">
        <v>6</v>
      </c>
      <c r="F41" s="177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96</v>
      </c>
      <c r="C42" s="163">
        <v>0.194</v>
      </c>
      <c r="D42" s="99">
        <v>9.552</v>
      </c>
      <c r="E42" s="163">
        <f aca="true" t="shared" si="4" ref="E42:F44">C42*36.7437</f>
        <v>7.128277799999999</v>
      </c>
      <c r="F42" s="95">
        <f t="shared" si="4"/>
        <v>350.97582239999997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97</v>
      </c>
      <c r="C43" s="163">
        <v>0.196</v>
      </c>
      <c r="D43" s="99">
        <v>9.65</v>
      </c>
      <c r="E43" s="163">
        <f t="shared" si="4"/>
        <v>7.2017652</v>
      </c>
      <c r="F43" s="95">
        <f t="shared" si="4"/>
        <v>354.576705</v>
      </c>
      <c r="G43" s="28"/>
      <c r="H43" s="26"/>
      <c r="K43" s="25"/>
      <c r="L43" s="25"/>
      <c r="M43" s="25"/>
    </row>
    <row r="44" spans="2:13" s="6" customFormat="1" ht="15">
      <c r="B44" s="27" t="s">
        <v>107</v>
      </c>
      <c r="C44" s="163">
        <v>0.194</v>
      </c>
      <c r="D44" s="99">
        <v>9.676</v>
      </c>
      <c r="E44" s="163">
        <f t="shared" si="4"/>
        <v>7.128277799999999</v>
      </c>
      <c r="F44" s="95">
        <f t="shared" si="4"/>
        <v>355.5320412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83" t="s">
        <v>91</v>
      </c>
      <c r="D46" s="183"/>
      <c r="E46" s="184" t="s">
        <v>6</v>
      </c>
      <c r="F46" s="185"/>
      <c r="G46" s="32"/>
      <c r="H46" s="32"/>
      <c r="I46" s="24"/>
      <c r="K46" s="25"/>
      <c r="L46" s="25"/>
      <c r="M46" s="25"/>
    </row>
    <row r="47" spans="2:13" s="6" customFormat="1" ht="15">
      <c r="B47" s="125" t="s">
        <v>93</v>
      </c>
      <c r="C47" s="168">
        <v>0</v>
      </c>
      <c r="D47" s="126">
        <v>42000</v>
      </c>
      <c r="E47" s="169">
        <f aca="true" t="shared" si="5" ref="E47:F49">C47/$D$87</f>
        <v>0</v>
      </c>
      <c r="F47" s="95">
        <f t="shared" si="5"/>
        <v>385.00320836006966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94</v>
      </c>
      <c r="C48" s="165">
        <v>20</v>
      </c>
      <c r="D48" s="121">
        <v>44880</v>
      </c>
      <c r="E48" s="128">
        <f t="shared" si="5"/>
        <v>0.1833348611238427</v>
      </c>
      <c r="F48" s="95">
        <f t="shared" si="5"/>
        <v>411.403428361903</v>
      </c>
      <c r="G48" s="32"/>
      <c r="H48" s="32"/>
      <c r="I48" s="24"/>
      <c r="K48" s="25"/>
      <c r="L48" s="25"/>
      <c r="M48" s="25"/>
    </row>
    <row r="49" spans="2:13" s="6" customFormat="1" ht="15">
      <c r="B49" s="125" t="s">
        <v>102</v>
      </c>
      <c r="C49" s="165">
        <v>620</v>
      </c>
      <c r="D49" s="121">
        <v>45150</v>
      </c>
      <c r="E49" s="128">
        <f t="shared" si="5"/>
        <v>5.683380694839124</v>
      </c>
      <c r="F49" s="95">
        <f t="shared" si="5"/>
        <v>413.8784489870749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76" t="s">
        <v>18</v>
      </c>
      <c r="D51" s="177"/>
      <c r="E51" s="176" t="s">
        <v>6</v>
      </c>
      <c r="F51" s="177"/>
      <c r="G51" s="32"/>
      <c r="H51" s="32"/>
      <c r="I51" s="24"/>
      <c r="J51" s="6"/>
    </row>
    <row r="52" spans="2:13" s="24" customFormat="1" ht="15.75" thickBot="1">
      <c r="B52" s="27" t="s">
        <v>96</v>
      </c>
      <c r="C52" s="163">
        <v>7.6</v>
      </c>
      <c r="D52" s="100">
        <v>292.7</v>
      </c>
      <c r="E52" s="163">
        <f aca="true" t="shared" si="6" ref="E52:F54">C52*1.1023</f>
        <v>8.37748</v>
      </c>
      <c r="F52" s="100">
        <f t="shared" si="6"/>
        <v>322.64321</v>
      </c>
      <c r="G52" s="28"/>
      <c r="H52" s="26"/>
      <c r="K52" s="6"/>
      <c r="L52" s="6"/>
      <c r="M52" s="6"/>
    </row>
    <row r="53" spans="2:19" s="24" customFormat="1" ht="15.75" thickBot="1">
      <c r="B53" s="27" t="s">
        <v>97</v>
      </c>
      <c r="C53" s="163">
        <v>7.6</v>
      </c>
      <c r="D53" s="100">
        <v>295.7</v>
      </c>
      <c r="E53" s="163">
        <f t="shared" si="6"/>
        <v>8.37748</v>
      </c>
      <c r="F53" s="100">
        <f t="shared" si="6"/>
        <v>325.95011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107</v>
      </c>
      <c r="C54" s="163">
        <v>7.3</v>
      </c>
      <c r="D54" s="148">
        <v>296.9</v>
      </c>
      <c r="E54" s="163">
        <f t="shared" si="6"/>
        <v>8.04679</v>
      </c>
      <c r="F54" s="100">
        <f t="shared" si="6"/>
        <v>327.27287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19</v>
      </c>
      <c r="C56" s="176" t="s">
        <v>20</v>
      </c>
      <c r="D56" s="177"/>
      <c r="E56" s="176" t="s">
        <v>21</v>
      </c>
      <c r="F56" s="177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96</v>
      </c>
      <c r="C57" s="164">
        <v>0.27</v>
      </c>
      <c r="D57" s="95">
        <v>33.97</v>
      </c>
      <c r="E57" s="164">
        <f aca="true" t="shared" si="7" ref="E57:F59">C57/454*1000</f>
        <v>0.5947136563876653</v>
      </c>
      <c r="F57" s="95">
        <f t="shared" si="7"/>
        <v>74.8237885462555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97</v>
      </c>
      <c r="C58" s="164">
        <v>0.28</v>
      </c>
      <c r="D58" s="95">
        <v>34.24</v>
      </c>
      <c r="E58" s="164">
        <f t="shared" si="7"/>
        <v>0.6167400881057269</v>
      </c>
      <c r="F58" s="95">
        <f t="shared" si="7"/>
        <v>75.41850220264318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107</v>
      </c>
      <c r="C59" s="164">
        <v>0.27</v>
      </c>
      <c r="D59" s="95">
        <v>34.34</v>
      </c>
      <c r="E59" s="164">
        <f t="shared" si="7"/>
        <v>0.5947136563876653</v>
      </c>
      <c r="F59" s="95">
        <f t="shared" si="7"/>
        <v>75.63876651982379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22</v>
      </c>
      <c r="C61" s="176" t="s">
        <v>23</v>
      </c>
      <c r="D61" s="177"/>
      <c r="E61" s="176" t="s">
        <v>6</v>
      </c>
      <c r="F61" s="177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96</v>
      </c>
      <c r="C62" s="163">
        <v>0.105</v>
      </c>
      <c r="D62" s="99">
        <v>9.895</v>
      </c>
      <c r="E62" s="163">
        <f aca="true" t="shared" si="8" ref="E62:F64">C62*22.0462</f>
        <v>2.314851</v>
      </c>
      <c r="F62" s="95">
        <f t="shared" si="8"/>
        <v>218.14714899999998</v>
      </c>
      <c r="G62" s="28"/>
      <c r="H62" s="26"/>
      <c r="I62" s="84"/>
      <c r="J62" s="84"/>
      <c r="K62" s="66"/>
      <c r="L62" s="149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97</v>
      </c>
      <c r="C63" s="163">
        <v>0.105</v>
      </c>
      <c r="D63" s="99">
        <v>10.165</v>
      </c>
      <c r="E63" s="163">
        <f t="shared" si="8"/>
        <v>2.314851</v>
      </c>
      <c r="F63" s="95">
        <f t="shared" si="8"/>
        <v>224.09962299999998</v>
      </c>
      <c r="G63" s="26"/>
      <c r="H63" s="26"/>
      <c r="I63" s="85"/>
      <c r="J63" s="150"/>
      <c r="K63" s="151"/>
      <c r="L63" s="150"/>
      <c r="M63" s="150"/>
      <c r="N63" s="150"/>
      <c r="O63" s="150"/>
      <c r="P63" s="150"/>
      <c r="Q63" s="150"/>
      <c r="R63" s="150"/>
      <c r="S63" s="152"/>
      <c r="T63" s="152"/>
      <c r="U63" s="152"/>
      <c r="V63" s="152"/>
      <c r="W63" s="150"/>
      <c r="X63" s="66"/>
    </row>
    <row r="64" spans="2:24" ht="15">
      <c r="B64" s="27" t="s">
        <v>106</v>
      </c>
      <c r="C64" s="163">
        <v>0.105</v>
      </c>
      <c r="D64" s="127">
        <v>10.32</v>
      </c>
      <c r="E64" s="163">
        <f t="shared" si="8"/>
        <v>2.314851</v>
      </c>
      <c r="F64" s="95">
        <f t="shared" si="8"/>
        <v>227.516784</v>
      </c>
      <c r="G64" s="26"/>
      <c r="H64" s="146"/>
      <c r="I64" s="146"/>
      <c r="J64" s="153"/>
      <c r="K64" s="153"/>
      <c r="L64" s="153"/>
      <c r="M64" s="153"/>
      <c r="N64" s="153"/>
      <c r="O64" s="153"/>
      <c r="P64" s="153"/>
      <c r="Q64" s="150"/>
      <c r="R64" s="150"/>
      <c r="S64" s="154"/>
      <c r="T64" s="154"/>
      <c r="U64" s="154"/>
      <c r="V64" s="152"/>
      <c r="W64" s="150"/>
      <c r="X64" s="66"/>
    </row>
    <row r="65" spans="2:24" ht="15">
      <c r="B65" s="72"/>
      <c r="C65" s="93"/>
      <c r="D65" s="94"/>
      <c r="E65" s="124"/>
      <c r="F65" s="94"/>
      <c r="G65" s="26"/>
      <c r="H65" s="146"/>
      <c r="I65" s="147"/>
      <c r="J65" s="155"/>
      <c r="K65" s="153"/>
      <c r="L65" s="153"/>
      <c r="M65" s="153"/>
      <c r="N65" s="153"/>
      <c r="O65" s="153"/>
      <c r="P65" s="153"/>
      <c r="Q65" s="150"/>
      <c r="R65" s="150"/>
      <c r="S65" s="154"/>
      <c r="T65" s="154"/>
      <c r="U65" s="154"/>
      <c r="V65" s="152"/>
      <c r="W65" s="150"/>
      <c r="X65" s="66"/>
    </row>
    <row r="66" spans="2:25" ht="15.75" customHeight="1">
      <c r="B66" s="29" t="s">
        <v>24</v>
      </c>
      <c r="C66" s="176" t="s">
        <v>25</v>
      </c>
      <c r="D66" s="177"/>
      <c r="E66" s="176" t="s">
        <v>26</v>
      </c>
      <c r="F66" s="177"/>
      <c r="H66" s="146"/>
      <c r="I66" s="147"/>
      <c r="J66" s="153"/>
      <c r="K66" s="155"/>
      <c r="L66" s="153"/>
      <c r="M66" s="153"/>
      <c r="N66" s="153"/>
      <c r="O66" s="153"/>
      <c r="P66" s="153"/>
      <c r="Q66" s="150"/>
      <c r="R66" s="150"/>
      <c r="S66" s="154"/>
      <c r="T66" s="154"/>
      <c r="U66" s="154"/>
      <c r="V66" s="152"/>
      <c r="W66" s="150"/>
      <c r="X66" s="66"/>
      <c r="Y66" s="48"/>
    </row>
    <row r="67" spans="2:25" s="6" customFormat="1" ht="15.75" customHeight="1">
      <c r="B67" s="27" t="s">
        <v>96</v>
      </c>
      <c r="C67" s="163">
        <v>0.039</v>
      </c>
      <c r="D67" s="99">
        <v>1.548</v>
      </c>
      <c r="E67" s="163">
        <f aca="true" t="shared" si="9" ref="E67:F69">C67/3.785</f>
        <v>0.010303830911492734</v>
      </c>
      <c r="F67" s="95">
        <f t="shared" si="9"/>
        <v>0.4089828269484808</v>
      </c>
      <c r="G67" s="28"/>
      <c r="H67" s="146"/>
      <c r="I67" s="147"/>
      <c r="J67" s="153"/>
      <c r="K67" s="153"/>
      <c r="L67" s="155"/>
      <c r="M67" s="153"/>
      <c r="N67" s="153"/>
      <c r="O67" s="153"/>
      <c r="P67" s="153"/>
      <c r="Q67" s="150"/>
      <c r="R67" s="150"/>
      <c r="S67" s="154"/>
      <c r="T67" s="154"/>
      <c r="U67" s="154"/>
      <c r="V67" s="152"/>
      <c r="W67" s="150"/>
      <c r="X67" s="66"/>
      <c r="Y67" s="47"/>
    </row>
    <row r="68" spans="2:25" s="6" customFormat="1" ht="16.5" customHeight="1">
      <c r="B68" s="27" t="s">
        <v>104</v>
      </c>
      <c r="C68" s="163">
        <v>0.039</v>
      </c>
      <c r="D68" s="99">
        <v>1.528</v>
      </c>
      <c r="E68" s="163">
        <f t="shared" si="9"/>
        <v>0.010303830911492734</v>
      </c>
      <c r="F68" s="95">
        <f t="shared" si="9"/>
        <v>0.4036988110964333</v>
      </c>
      <c r="G68" s="26"/>
      <c r="H68" s="146"/>
      <c r="I68" s="147"/>
      <c r="J68" s="153"/>
      <c r="K68" s="153"/>
      <c r="L68" s="153"/>
      <c r="M68" s="155"/>
      <c r="N68" s="153"/>
      <c r="O68" s="153"/>
      <c r="P68" s="153"/>
      <c r="Q68" s="150"/>
      <c r="R68" s="150"/>
      <c r="S68" s="154"/>
      <c r="T68" s="154"/>
      <c r="U68" s="154"/>
      <c r="V68" s="156"/>
      <c r="W68" s="150"/>
      <c r="X68" s="66"/>
      <c r="Y68" s="47"/>
    </row>
    <row r="69" spans="2:25" s="6" customFormat="1" ht="16.5" customHeight="1">
      <c r="B69" s="125" t="s">
        <v>97</v>
      </c>
      <c r="C69" s="163">
        <v>0.038</v>
      </c>
      <c r="D69" s="99">
        <v>1.515</v>
      </c>
      <c r="E69" s="163">
        <f t="shared" si="9"/>
        <v>0.010039630118890357</v>
      </c>
      <c r="F69" s="95">
        <f t="shared" si="9"/>
        <v>0.40026420079260233</v>
      </c>
      <c r="G69" s="26"/>
      <c r="H69" s="146"/>
      <c r="I69" s="147"/>
      <c r="J69" s="153"/>
      <c r="K69" s="153"/>
      <c r="L69" s="153"/>
      <c r="M69" s="153"/>
      <c r="N69" s="155"/>
      <c r="O69" s="153"/>
      <c r="P69" s="153"/>
      <c r="Q69" s="151"/>
      <c r="R69" s="150"/>
      <c r="S69" s="154"/>
      <c r="T69" s="154"/>
      <c r="U69" s="154"/>
      <c r="V69" s="156"/>
      <c r="W69" s="150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6"/>
      <c r="I70" s="147"/>
      <c r="J70" s="153"/>
      <c r="K70" s="153"/>
      <c r="L70" s="153"/>
      <c r="M70" s="153"/>
      <c r="N70" s="153"/>
      <c r="O70" s="155"/>
      <c r="P70" s="153"/>
      <c r="Q70" s="150"/>
      <c r="R70" s="150"/>
      <c r="S70" s="157"/>
      <c r="T70" s="158"/>
      <c r="U70" s="154"/>
      <c r="V70" s="152"/>
      <c r="W70" s="159"/>
      <c r="X70" s="66"/>
      <c r="Y70" s="48"/>
    </row>
    <row r="71" spans="2:25" ht="15.75" customHeight="1">
      <c r="B71" s="29" t="s">
        <v>27</v>
      </c>
      <c r="C71" s="176" t="s">
        <v>28</v>
      </c>
      <c r="D71" s="177"/>
      <c r="E71" s="176" t="s">
        <v>29</v>
      </c>
      <c r="F71" s="177"/>
      <c r="G71" s="34"/>
      <c r="H71" s="146"/>
      <c r="I71" s="147"/>
      <c r="J71" s="153"/>
      <c r="K71" s="153"/>
      <c r="L71" s="153"/>
      <c r="M71" s="153"/>
      <c r="N71" s="153"/>
      <c r="O71" s="153"/>
      <c r="P71" s="155"/>
      <c r="Q71" s="150"/>
      <c r="R71" s="150"/>
      <c r="S71" s="150"/>
      <c r="T71" s="158"/>
      <c r="U71" s="154"/>
      <c r="V71" s="152"/>
      <c r="W71" s="150"/>
      <c r="X71" s="65"/>
      <c r="Y71" s="48"/>
    </row>
    <row r="72" spans="2:25" s="6" customFormat="1" ht="15.75">
      <c r="B72" s="27" t="s">
        <v>98</v>
      </c>
      <c r="C72" s="191">
        <v>0.0045</v>
      </c>
      <c r="D72" s="103">
        <v>0.7385</v>
      </c>
      <c r="E72" s="191">
        <f>C72/454*100</f>
        <v>0.0009911894273127752</v>
      </c>
      <c r="F72" s="101">
        <f>D72/454*1000</f>
        <v>1.6266519823788548</v>
      </c>
      <c r="G72" s="26"/>
      <c r="H72" s="26"/>
      <c r="I72" s="85"/>
      <c r="J72" s="150"/>
      <c r="K72" s="150"/>
      <c r="L72" s="150"/>
      <c r="M72" s="150"/>
      <c r="N72" s="150"/>
      <c r="O72" s="150"/>
      <c r="P72" s="151"/>
      <c r="Q72" s="150"/>
      <c r="R72" s="150"/>
      <c r="S72" s="150"/>
      <c r="T72" s="150"/>
      <c r="U72" s="154"/>
      <c r="V72" s="152"/>
      <c r="W72" s="152"/>
      <c r="X72" s="73"/>
      <c r="Y72" s="47"/>
    </row>
    <row r="73" spans="2:25" s="6" customFormat="1" ht="16.5" customHeight="1">
      <c r="B73" s="27" t="s">
        <v>96</v>
      </c>
      <c r="C73" s="166">
        <v>0.006</v>
      </c>
      <c r="D73" s="103">
        <v>0.7695</v>
      </c>
      <c r="E73" s="166">
        <f>C73/454*100</f>
        <v>0.0013215859030837004</v>
      </c>
      <c r="F73" s="101">
        <f>D73/454*1000</f>
        <v>1.6949339207048457</v>
      </c>
      <c r="G73" s="26"/>
      <c r="H73" s="26"/>
      <c r="I73" s="85"/>
      <c r="J73" s="150"/>
      <c r="K73" s="150"/>
      <c r="L73" s="150"/>
      <c r="M73" s="150"/>
      <c r="N73" s="150"/>
      <c r="O73" s="150"/>
      <c r="P73" s="150"/>
      <c r="Q73" s="151"/>
      <c r="R73" s="150"/>
      <c r="S73" s="150"/>
      <c r="T73" s="150"/>
      <c r="U73" s="154"/>
      <c r="V73" s="152"/>
      <c r="W73" s="152"/>
      <c r="X73" s="73"/>
      <c r="Y73" s="47"/>
    </row>
    <row r="74" spans="2:25" s="6" customFormat="1" ht="15.75">
      <c r="B74" s="27" t="s">
        <v>104</v>
      </c>
      <c r="C74" s="191">
        <v>0.005</v>
      </c>
      <c r="D74" s="103">
        <v>0.795</v>
      </c>
      <c r="E74" s="191">
        <f>C74/454*100</f>
        <v>0.0011013215859030838</v>
      </c>
      <c r="F74" s="101">
        <f>D74/454*1000</f>
        <v>1.7511013215859033</v>
      </c>
      <c r="G74" s="28"/>
      <c r="H74" s="26"/>
      <c r="I74" s="85"/>
      <c r="J74" s="150"/>
      <c r="K74" s="150"/>
      <c r="L74" s="150"/>
      <c r="M74" s="150"/>
      <c r="N74" s="150"/>
      <c r="O74" s="150"/>
      <c r="P74" s="150"/>
      <c r="Q74" s="150"/>
      <c r="R74" s="151"/>
      <c r="S74" s="150"/>
      <c r="T74" s="150"/>
      <c r="U74" s="154"/>
      <c r="V74" s="156"/>
      <c r="W74" s="150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30</v>
      </c>
      <c r="C76" s="187" t="s">
        <v>28</v>
      </c>
      <c r="D76" s="187"/>
      <c r="E76" s="176" t="s">
        <v>31</v>
      </c>
      <c r="F76" s="177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96</v>
      </c>
      <c r="C77" s="167">
        <v>0.0006</v>
      </c>
      <c r="D77" s="129">
        <v>0.1405</v>
      </c>
      <c r="E77" s="167">
        <f aca="true" t="shared" si="10" ref="E77:F79">C77/454*1000000</f>
        <v>1.3215859030837005</v>
      </c>
      <c r="F77" s="95">
        <f t="shared" si="10"/>
        <v>309.47136563876654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99</v>
      </c>
      <c r="C78" s="167">
        <v>0.0005</v>
      </c>
      <c r="D78" s="129">
        <v>0.1436</v>
      </c>
      <c r="E78" s="167">
        <f t="shared" si="10"/>
        <v>1.1013215859030836</v>
      </c>
      <c r="F78" s="95">
        <f t="shared" si="10"/>
        <v>316.2995594713656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103</v>
      </c>
      <c r="C79" s="167">
        <v>0.0004</v>
      </c>
      <c r="D79" s="129" t="s">
        <v>86</v>
      </c>
      <c r="E79" s="167">
        <f t="shared" si="10"/>
        <v>0.881057268722467</v>
      </c>
      <c r="F79" s="95" t="s">
        <v>86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33</v>
      </c>
      <c r="E84" s="44" t="s">
        <v>34</v>
      </c>
      <c r="F84" s="44" t="s">
        <v>35</v>
      </c>
      <c r="G84" s="44" t="s">
        <v>36</v>
      </c>
      <c r="H84" s="44" t="s">
        <v>37</v>
      </c>
      <c r="I84" s="44" t="s">
        <v>38</v>
      </c>
      <c r="J84" s="44" t="s">
        <v>39</v>
      </c>
      <c r="K84" s="44" t="s">
        <v>40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41</v>
      </c>
      <c r="D85" s="160" t="s">
        <v>86</v>
      </c>
      <c r="E85" s="161">
        <v>1.1281</v>
      </c>
      <c r="F85" s="161">
        <v>0.0092</v>
      </c>
      <c r="G85" s="161">
        <v>1.4217</v>
      </c>
      <c r="H85" s="161">
        <v>1.0357</v>
      </c>
      <c r="I85" s="161">
        <v>0.784</v>
      </c>
      <c r="J85" s="161">
        <v>0.7656</v>
      </c>
      <c r="K85" s="161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42</v>
      </c>
      <c r="D86" s="162">
        <v>0.8864</v>
      </c>
      <c r="E86" s="162" t="s">
        <v>86</v>
      </c>
      <c r="F86" s="162">
        <v>0.0081</v>
      </c>
      <c r="G86" s="162">
        <v>1.2603</v>
      </c>
      <c r="H86" s="162">
        <v>0.9181</v>
      </c>
      <c r="I86" s="162">
        <v>0.695</v>
      </c>
      <c r="J86" s="162">
        <v>0.6787</v>
      </c>
      <c r="K86" s="162">
        <v>0.1143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43</v>
      </c>
      <c r="D87" s="161">
        <v>109.09</v>
      </c>
      <c r="E87" s="161">
        <v>123.0644</v>
      </c>
      <c r="F87" s="161" t="s">
        <v>86</v>
      </c>
      <c r="G87" s="161">
        <v>155.0933</v>
      </c>
      <c r="H87" s="161">
        <v>112.9881</v>
      </c>
      <c r="I87" s="161">
        <v>85.5272</v>
      </c>
      <c r="J87" s="161">
        <v>83.5193</v>
      </c>
      <c r="K87" s="161">
        <v>14.066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44</v>
      </c>
      <c r="D88" s="162">
        <v>0.7034</v>
      </c>
      <c r="E88" s="162">
        <v>0.7935</v>
      </c>
      <c r="F88" s="162">
        <v>0.0064</v>
      </c>
      <c r="G88" s="162" t="s">
        <v>86</v>
      </c>
      <c r="H88" s="162">
        <v>0.7285</v>
      </c>
      <c r="I88" s="162">
        <v>0.5515</v>
      </c>
      <c r="J88" s="162">
        <v>0.5385</v>
      </c>
      <c r="K88" s="162">
        <v>0.0907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45</v>
      </c>
      <c r="D89" s="161">
        <v>0.9655</v>
      </c>
      <c r="E89" s="161">
        <v>1.0892</v>
      </c>
      <c r="F89" s="161">
        <v>0.0089</v>
      </c>
      <c r="G89" s="161">
        <v>1.3727</v>
      </c>
      <c r="H89" s="161" t="s">
        <v>86</v>
      </c>
      <c r="I89" s="161">
        <v>0.757</v>
      </c>
      <c r="J89" s="161">
        <v>0.7392</v>
      </c>
      <c r="K89" s="161">
        <v>0.1245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46</v>
      </c>
      <c r="D90" s="162">
        <v>1.2755</v>
      </c>
      <c r="E90" s="162">
        <v>1.4389</v>
      </c>
      <c r="F90" s="162">
        <v>0.0117</v>
      </c>
      <c r="G90" s="162">
        <v>1.8134</v>
      </c>
      <c r="H90" s="162">
        <v>1.3211</v>
      </c>
      <c r="I90" s="162" t="s">
        <v>86</v>
      </c>
      <c r="J90" s="162">
        <v>0.9765</v>
      </c>
      <c r="K90" s="162">
        <v>0.1645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47</v>
      </c>
      <c r="D91" s="161">
        <v>1.3062</v>
      </c>
      <c r="E91" s="161">
        <v>1.4735</v>
      </c>
      <c r="F91" s="161">
        <v>0.012</v>
      </c>
      <c r="G91" s="161">
        <v>1.857</v>
      </c>
      <c r="H91" s="161">
        <v>1.3528</v>
      </c>
      <c r="I91" s="161">
        <v>1.024</v>
      </c>
      <c r="J91" s="161" t="s">
        <v>86</v>
      </c>
      <c r="K91" s="161">
        <v>0.1684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48</v>
      </c>
      <c r="D92" s="162">
        <v>7.7556</v>
      </c>
      <c r="E92" s="162">
        <v>8.7491</v>
      </c>
      <c r="F92" s="162">
        <v>0.0711</v>
      </c>
      <c r="G92" s="162">
        <v>11.0261</v>
      </c>
      <c r="H92" s="162">
        <v>8.0327</v>
      </c>
      <c r="I92" s="162">
        <v>6.0804</v>
      </c>
      <c r="J92" s="162">
        <v>5.9377</v>
      </c>
      <c r="K92" s="162" t="s">
        <v>86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49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100</v>
      </c>
      <c r="E95" s="40"/>
      <c r="F95" s="130"/>
      <c r="G95" s="131"/>
      <c r="H95" s="131"/>
      <c r="I95" s="130"/>
      <c r="J95" s="130"/>
      <c r="K95" s="132"/>
      <c r="L95" s="132"/>
      <c r="M95" s="133"/>
      <c r="N95" s="133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50</v>
      </c>
      <c r="E96" s="40"/>
      <c r="F96" s="134"/>
      <c r="G96" s="135"/>
      <c r="H96" s="136"/>
      <c r="I96" s="130"/>
      <c r="J96" s="130"/>
      <c r="K96" s="137"/>
      <c r="L96" s="137"/>
      <c r="M96" s="138"/>
      <c r="N96" s="139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95</v>
      </c>
      <c r="E97" s="40"/>
      <c r="F97" s="134"/>
      <c r="G97" s="135"/>
      <c r="H97" s="136"/>
      <c r="I97" s="130"/>
      <c r="J97" s="130"/>
      <c r="K97" s="137"/>
      <c r="L97" s="137"/>
      <c r="M97" s="138"/>
      <c r="N97" s="139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51</v>
      </c>
      <c r="E98" s="40"/>
      <c r="F98" s="140"/>
      <c r="G98" s="131"/>
      <c r="H98" s="131"/>
      <c r="I98" s="130"/>
      <c r="J98" s="130"/>
      <c r="K98" s="137"/>
      <c r="L98" s="137"/>
      <c r="M98" s="141"/>
      <c r="N98" s="142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52</v>
      </c>
      <c r="E99" s="40"/>
      <c r="F99" s="130"/>
      <c r="G99" s="131"/>
      <c r="H99" s="131"/>
      <c r="I99" s="130"/>
      <c r="J99" s="130"/>
      <c r="K99" s="137"/>
      <c r="L99" s="141"/>
      <c r="M99" s="142"/>
      <c r="N99" s="141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53</v>
      </c>
      <c r="E100" s="40"/>
      <c r="F100" s="130"/>
      <c r="G100" s="131"/>
      <c r="H100" s="131"/>
      <c r="I100" s="130"/>
      <c r="J100" s="130"/>
      <c r="K100" s="137"/>
      <c r="L100" s="142"/>
      <c r="M100" s="142"/>
      <c r="N100" s="142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54</v>
      </c>
      <c r="F101" s="132"/>
      <c r="G101" s="143"/>
      <c r="H101" s="143"/>
      <c r="I101" s="144"/>
      <c r="J101" s="137"/>
      <c r="K101" s="137"/>
      <c r="L101" s="142"/>
      <c r="M101" s="142"/>
      <c r="N101" s="142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55</v>
      </c>
      <c r="F102" s="132"/>
      <c r="G102" s="143"/>
      <c r="H102" s="143"/>
      <c r="I102" s="144"/>
      <c r="J102" s="137"/>
      <c r="K102" s="145"/>
      <c r="L102" s="142"/>
      <c r="M102" s="141"/>
      <c r="N102" s="142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56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57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58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59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60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61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62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63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64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6" t="s">
        <v>65</v>
      </c>
      <c r="C114" s="186"/>
      <c r="D114" s="186"/>
      <c r="E114" s="186"/>
      <c r="F114" s="186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0" t="s">
        <v>66</v>
      </c>
      <c r="C115" s="170"/>
      <c r="D115" s="170"/>
      <c r="E115" s="170"/>
      <c r="F115" s="170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0" t="s">
        <v>67</v>
      </c>
      <c r="C116" s="170"/>
      <c r="D116" s="170"/>
      <c r="E116" s="170"/>
      <c r="F116" s="170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0" t="s">
        <v>68</v>
      </c>
      <c r="C117" s="170"/>
      <c r="D117" s="170"/>
      <c r="E117" s="170"/>
      <c r="F117" s="170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0" t="s">
        <v>69</v>
      </c>
      <c r="C118" s="170"/>
      <c r="D118" s="170"/>
      <c r="E118" s="170"/>
      <c r="F118" s="170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0" t="s">
        <v>70</v>
      </c>
      <c r="C119" s="170"/>
      <c r="D119" s="170"/>
      <c r="E119" s="170"/>
      <c r="F119" s="170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0" t="s">
        <v>71</v>
      </c>
      <c r="C120" s="170"/>
      <c r="D120" s="170"/>
      <c r="E120" s="170"/>
      <c r="F120" s="170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2" t="s">
        <v>72</v>
      </c>
      <c r="C121" s="182"/>
      <c r="D121" s="182"/>
      <c r="E121" s="182"/>
      <c r="F121" s="182"/>
    </row>
    <row r="123" spans="2:6" ht="15.75">
      <c r="B123" s="46" t="s">
        <v>73</v>
      </c>
      <c r="C123" s="173"/>
      <c r="D123" s="174"/>
      <c r="E123" s="174"/>
      <c r="F123" s="175"/>
    </row>
    <row r="124" spans="2:6" ht="30.75" customHeight="1">
      <c r="B124" s="46" t="s">
        <v>74</v>
      </c>
      <c r="C124" s="172" t="s">
        <v>75</v>
      </c>
      <c r="D124" s="172"/>
      <c r="E124" s="173" t="s">
        <v>76</v>
      </c>
      <c r="F124" s="175"/>
    </row>
    <row r="125" spans="2:6" ht="30.75" customHeight="1">
      <c r="B125" s="46" t="s">
        <v>77</v>
      </c>
      <c r="C125" s="172" t="s">
        <v>78</v>
      </c>
      <c r="D125" s="172"/>
      <c r="E125" s="173" t="s">
        <v>79</v>
      </c>
      <c r="F125" s="175"/>
    </row>
    <row r="126" spans="2:6" ht="15" customHeight="1">
      <c r="B126" s="171" t="s">
        <v>80</v>
      </c>
      <c r="C126" s="172" t="s">
        <v>81</v>
      </c>
      <c r="D126" s="172"/>
      <c r="E126" s="178" t="s">
        <v>82</v>
      </c>
      <c r="F126" s="179"/>
    </row>
    <row r="127" spans="2:6" ht="15" customHeight="1">
      <c r="B127" s="171"/>
      <c r="C127" s="172"/>
      <c r="D127" s="172"/>
      <c r="E127" s="180"/>
      <c r="F127" s="18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2016-04-14T06:14:10Z</dcterms:modified>
  <cp:category/>
  <cp:version/>
  <cp:contentType/>
  <cp:contentStatus/>
</cp:coreProperties>
</file>