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320" windowHeight="757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<sst xmlns="http://schemas.openxmlformats.org/spreadsheetml/2006/main" count="164" uniqueCount="101">
  <si>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</si>
  <si>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</si>
  <si>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</si>
  <si>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</si>
  <si>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</si>
  <si>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</si>
  <si>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</si>
  <si>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</si>
  <si>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</si>
  <si>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</si>
  <si>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</si>
  <si>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</si>
  <si>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</si>
  <si>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</si>
  <si>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</si>
  <si>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</si>
  <si>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</si>
  <si>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</si>
  <si>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</si>
  <si>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</si>
  <si>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</si>
  <si>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</si>
  <si>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</si>
  <si>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</si>
  <si>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</si>
  <si>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</si>
  <si>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</si>
  <si>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</si>
  <si>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</si>
  <si>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</si>
  <si>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</si>
  <si>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</si>
  <si>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</si>
  <si>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</si>
  <si>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</si>
  <si>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</si>
  <si>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</si>
  <si>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</si>
  <si>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</si>
  <si>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</si>
  <si>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</si>
  <si>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</si>
  <si>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</si>
  <si>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</si>
  <si>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</si>
  <si>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</si>
  <si>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</si>
  <si>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</si>
  <si>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</si>
  <si>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</si>
  <si>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</si>
  <si>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</si>
  <si>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</si>
  <si>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</si>
  <si>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</si>
  <si>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</si>
  <si>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</si>
  <si>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</si>
  <si>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</si>
  <si>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</si>
  <si>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</si>
  <si>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</si>
  <si>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</si>
  <si>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</si>
  <si>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</si>
  <si>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</si>
  <si>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</si>
  <si>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</si>
  <si>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</si>
  <si>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</si>
  <si>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</si>
  <si>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</si>
  <si>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</si>
  <si>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</si>
  <si>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TOCOM - Tokyo Commodity Exchange</t>
  </si>
  <si>
    <t>CME - Group is comprised of four Designated Contract Markets (DCMs)</t>
  </si>
  <si>
    <t>Ціна ($) за амер, галон</t>
  </si>
  <si>
    <t>CME - Березень'20</t>
  </si>
  <si>
    <t>Euronext -Лютий'20 (€/МT)</t>
  </si>
  <si>
    <t>Euronext - Березень '20 (€/МT)</t>
  </si>
  <si>
    <t>CME -Травень'20</t>
  </si>
  <si>
    <t>CME - Січень'20</t>
  </si>
  <si>
    <t>Euronext -Березень'20 (€/МT)</t>
  </si>
  <si>
    <t>Euronext -Травень'20 (€/МT)</t>
  </si>
  <si>
    <t>Euronext - Травень '20 (€/МT)</t>
  </si>
  <si>
    <t>CME - Травень'20</t>
  </si>
  <si>
    <t>TOCOM - Грудень  '19 (¥/МT)</t>
  </si>
  <si>
    <t>TOCOM - Лютий '20 (¥/МT)</t>
  </si>
  <si>
    <t>CME -Липень'20</t>
  </si>
  <si>
    <t>CME -Січень'20</t>
  </si>
  <si>
    <t>TOCOM - Квітень '20 (¥/МT)</t>
  </si>
  <si>
    <t>Euronext -Серпень '20 (€/МT)</t>
  </si>
  <si>
    <t>CME -Лютий'20</t>
  </si>
  <si>
    <t>CME -Березень'20</t>
  </si>
  <si>
    <t>Euronext - Вересень'20 (€/МT)</t>
  </si>
  <si>
    <t>CME - Липень'20</t>
  </si>
  <si>
    <t>CME - Трвень'20</t>
  </si>
  <si>
    <t>Euronext -Червень '20 (€/МT)</t>
  </si>
  <si>
    <t>Euronext -Серпнь '20 (€/МT)</t>
  </si>
  <si>
    <t>CME -Квітень'20</t>
  </si>
  <si>
    <t>13 січня 2020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</si>
</sst>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57"/>
      <name val="Verdana"/>
      <family val="2"/>
    </font>
    <font>
      <sz val="12"/>
      <color indexed="30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theme="6" tint="-0.24997000396251678"/>
      <name val="Verdana"/>
      <family val="2"/>
    </font>
    <font>
      <sz val="12"/>
      <color rgb="FF0070C0"/>
      <name val="Verdana"/>
      <family val="2"/>
    </font>
    <font>
      <sz val="10"/>
      <color theme="6" tint="-0.24997000396251678"/>
      <name val="Arial Cyr"/>
      <family val="0"/>
    </font>
    <font>
      <sz val="12"/>
      <color theme="6"/>
      <name val="Verdan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5" fillId="0" borderId="10" xfId="0" applyNumberFormat="1" applyFont="1" applyFill="1" applyBorder="1" applyAlignment="1">
      <alignment horizontal="center" vertical="top" wrapText="1"/>
    </xf>
    <xf numFmtId="188" fontId="76" fillId="0" borderId="10" xfId="0" applyNumberFormat="1" applyFont="1" applyFill="1" applyBorder="1" applyAlignment="1">
      <alignment horizontal="center" vertical="top" wrapText="1"/>
    </xf>
    <xf numFmtId="189" fontId="76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7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88" fontId="75" fillId="0" borderId="17" xfId="0" applyNumberFormat="1" applyFont="1" applyFill="1" applyBorder="1" applyAlignment="1">
      <alignment horizontal="center" vertical="top" wrapText="1"/>
    </xf>
    <xf numFmtId="0" fontId="78" fillId="0" borderId="0" xfId="0" applyFont="1" applyAlignment="1">
      <alignment/>
    </xf>
    <xf numFmtId="192" fontId="77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2" fontId="77" fillId="0" borderId="10" xfId="0" applyNumberFormat="1" applyFont="1" applyFill="1" applyBorder="1" applyAlignment="1">
      <alignment horizontal="center" vertical="top" wrapText="1"/>
    </xf>
    <xf numFmtId="2" fontId="75" fillId="0" borderId="17" xfId="0" applyNumberFormat="1" applyFont="1" applyFill="1" applyBorder="1" applyAlignment="1">
      <alignment horizontal="center" vertical="top" wrapText="1"/>
    </xf>
    <xf numFmtId="189" fontId="75" fillId="0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193" fontId="35" fillId="0" borderId="0" xfId="0" applyNumberFormat="1" applyFont="1" applyFill="1" applyAlignment="1">
      <alignment horizontal="center" vertical="center" wrapText="1"/>
    </xf>
    <xf numFmtId="193" fontId="36" fillId="0" borderId="0" xfId="0" applyNumberFormat="1" applyFont="1" applyFill="1" applyAlignment="1">
      <alignment horizontal="center" vertical="center" wrapText="1"/>
    </xf>
    <xf numFmtId="188" fontId="79" fillId="0" borderId="10" xfId="0" applyNumberFormat="1" applyFont="1" applyFill="1" applyBorder="1" applyAlignment="1">
      <alignment horizontal="center" vertical="top" wrapText="1"/>
    </xf>
    <xf numFmtId="2" fontId="79" fillId="0" borderId="10" xfId="0" applyNumberFormat="1" applyFont="1" applyFill="1" applyBorder="1" applyAlignment="1">
      <alignment horizontal="center" vertical="top" wrapText="1"/>
    </xf>
    <xf numFmtId="190" fontId="79" fillId="0" borderId="10" xfId="0" applyNumberFormat="1" applyFont="1" applyFill="1" applyBorder="1" applyAlignment="1">
      <alignment horizontal="center" vertical="top" wrapText="1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190" fontId="75" fillId="0" borderId="10" xfId="0" applyNumberFormat="1" applyFont="1" applyFill="1" applyBorder="1" applyAlignment="1">
      <alignment horizontal="center" vertical="top" wrapText="1"/>
    </xf>
    <xf numFmtId="189" fontId="79" fillId="0" borderId="10" xfId="0" applyNumberFormat="1" applyFont="1" applyFill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top" wrapText="1"/>
    </xf>
    <xf numFmtId="188" fontId="79" fillId="37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2"/>
  <sheetViews>
    <sheetView tabSelected="1" zoomScale="70" zoomScaleNormal="70" zoomScalePageLayoutView="0" workbookViewId="0" topLeftCell="B1">
      <selection activeCell="D70" sqref="D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5.875" style="0" customWidth="1"/>
    <col min="4" max="4" width="17.125" style="0" customWidth="1"/>
    <col min="5" max="5" width="15.75390625" style="0" customWidth="1"/>
    <col min="6" max="6" width="17.25390625" style="0" customWidth="1"/>
    <col min="7" max="7" width="15.375" style="25" customWidth="1"/>
    <col min="8" max="8" width="16.625" style="25" customWidth="1"/>
    <col min="9" max="9" width="14.125" style="1" customWidth="1"/>
    <col min="10" max="10" width="14.25390625" style="0" customWidth="1"/>
    <col min="11" max="11" width="14.37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23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43" t="s">
        <v>100</v>
      </c>
      <c r="D4" s="144"/>
      <c r="E4" s="144"/>
      <c r="F4" s="145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36" t="s">
        <v>5</v>
      </c>
      <c r="D6" s="137"/>
      <c r="E6" s="136" t="s">
        <v>6</v>
      </c>
      <c r="F6" s="137"/>
      <c r="G6"/>
      <c r="H6"/>
      <c r="I6"/>
    </row>
    <row r="7" spans="2:6" s="6" customFormat="1" ht="15">
      <c r="B7" s="24" t="s">
        <v>77</v>
      </c>
      <c r="C7" s="133">
        <v>0.036</v>
      </c>
      <c r="D7" s="14">
        <v>3.892</v>
      </c>
      <c r="E7" s="133">
        <v>0.079</v>
      </c>
      <c r="F7" s="13">
        <v>151.33</v>
      </c>
    </row>
    <row r="8" spans="2:6" s="6" customFormat="1" ht="15">
      <c r="B8" s="24" t="s">
        <v>85</v>
      </c>
      <c r="C8" s="133">
        <v>0.034</v>
      </c>
      <c r="D8" s="14">
        <v>3.95</v>
      </c>
      <c r="E8" s="133">
        <v>0</v>
      </c>
      <c r="F8" s="13">
        <v>153.93</v>
      </c>
    </row>
    <row r="9" spans="2:17" s="6" customFormat="1" ht="15">
      <c r="B9" s="24" t="s">
        <v>95</v>
      </c>
      <c r="C9" s="133">
        <v>0.032</v>
      </c>
      <c r="D9" s="14">
        <v>4.022</v>
      </c>
      <c r="E9" s="133">
        <v>0.079</v>
      </c>
      <c r="F9" s="13">
        <v>156.37</v>
      </c>
      <c r="G9" s="47"/>
      <c r="H9" s="47"/>
      <c r="I9" s="47"/>
      <c r="J9" s="62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29"/>
      <c r="D10" s="7"/>
      <c r="E10" s="139"/>
      <c r="F10" s="7"/>
      <c r="G10" s="62"/>
      <c r="H10" s="47"/>
      <c r="I10" s="47"/>
      <c r="J10" s="47"/>
      <c r="K10" s="62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36" t="s">
        <v>7</v>
      </c>
      <c r="D11" s="137"/>
      <c r="E11" s="136" t="s">
        <v>6</v>
      </c>
      <c r="F11" s="137"/>
      <c r="G11" s="47"/>
      <c r="H11" s="62"/>
      <c r="I11" s="62"/>
      <c r="J11" s="47"/>
      <c r="K11" s="47"/>
      <c r="L11" s="62"/>
      <c r="M11" s="47"/>
      <c r="N11" s="47"/>
      <c r="O11" s="47"/>
      <c r="P11" s="47"/>
      <c r="Q11" s="47"/>
    </row>
    <row r="12" spans="2:17" s="6" customFormat="1" ht="18" customHeight="1">
      <c r="B12" s="72" t="s">
        <v>82</v>
      </c>
      <c r="C12" s="134">
        <v>0.14</v>
      </c>
      <c r="D12" s="13">
        <v>173.25</v>
      </c>
      <c r="E12" s="134">
        <v>0.8</v>
      </c>
      <c r="F12" s="69">
        <v>190.85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2" t="s">
        <v>97</v>
      </c>
      <c r="C13" s="134">
        <v>0.28</v>
      </c>
      <c r="D13" s="13">
        <v>177</v>
      </c>
      <c r="E13" s="134">
        <v>0.48</v>
      </c>
      <c r="F13" s="69">
        <v>195.59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2" t="s">
        <v>98</v>
      </c>
      <c r="C14" s="127">
        <v>0</v>
      </c>
      <c r="D14" s="13">
        <v>179.5</v>
      </c>
      <c r="E14" s="127">
        <v>0.62</v>
      </c>
      <c r="F14" s="69">
        <v>199.49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8" s="6" customFormat="1" ht="15">
      <c r="B15" s="24"/>
      <c r="C15" s="111"/>
      <c r="D15" s="7"/>
      <c r="E15" s="112"/>
      <c r="F15" s="65"/>
      <c r="G15" s="47"/>
      <c r="H15" s="47"/>
      <c r="I15" s="47"/>
      <c r="J15" s="47"/>
      <c r="K15" s="47"/>
      <c r="L15" s="47"/>
      <c r="M15" s="62"/>
      <c r="N15" s="47"/>
      <c r="O15" s="47"/>
      <c r="P15" s="47"/>
      <c r="Q15" s="47"/>
      <c r="R15" s="47"/>
    </row>
    <row r="16" spans="2:17" ht="15.75">
      <c r="B16" s="26" t="s">
        <v>8</v>
      </c>
      <c r="C16" s="146" t="s">
        <v>5</v>
      </c>
      <c r="D16" s="147"/>
      <c r="E16" s="142" t="s">
        <v>6</v>
      </c>
      <c r="F16" s="142"/>
      <c r="G16" s="86"/>
      <c r="H16" s="86"/>
      <c r="I16" s="86"/>
      <c r="J16" s="86"/>
      <c r="K16" s="86"/>
      <c r="L16" s="86"/>
      <c r="M16" s="86"/>
      <c r="N16" s="27"/>
      <c r="O16" s="86"/>
      <c r="P16" s="86"/>
      <c r="Q16" s="86"/>
    </row>
    <row r="17" spans="2:18" s="6" customFormat="1" ht="15">
      <c r="B17" s="24" t="s">
        <v>77</v>
      </c>
      <c r="C17" s="111">
        <v>0.022</v>
      </c>
      <c r="D17" s="14">
        <v>5.61</v>
      </c>
      <c r="E17" s="111">
        <f aca="true" t="shared" si="0" ref="E17:F19">C17*36.7437</f>
        <v>0.8083613999999999</v>
      </c>
      <c r="F17" s="13">
        <f t="shared" si="0"/>
        <v>206.132157</v>
      </c>
      <c r="G17" s="86"/>
      <c r="H17" s="86"/>
      <c r="I17" s="86"/>
      <c r="J17" s="62"/>
      <c r="K17" s="86"/>
      <c r="L17" s="86"/>
      <c r="M17" s="86"/>
      <c r="N17" s="86"/>
      <c r="O17" s="86"/>
      <c r="P17" s="86"/>
      <c r="Q17" s="86"/>
      <c r="R17" s="86"/>
    </row>
    <row r="18" spans="2:18" s="6" customFormat="1" ht="15">
      <c r="B18" s="24" t="s">
        <v>85</v>
      </c>
      <c r="C18" s="111">
        <v>0.016</v>
      </c>
      <c r="D18" s="14">
        <v>5.636</v>
      </c>
      <c r="E18" s="111">
        <f t="shared" si="0"/>
        <v>0.5878992</v>
      </c>
      <c r="F18" s="13">
        <f t="shared" si="0"/>
        <v>207.08749319999998</v>
      </c>
      <c r="G18" s="62"/>
      <c r="H18" s="86"/>
      <c r="I18" s="86"/>
      <c r="J18" s="86"/>
      <c r="K18" s="62"/>
      <c r="L18" s="86"/>
      <c r="M18" s="86"/>
      <c r="N18" s="86"/>
      <c r="O18" s="86"/>
      <c r="P18" s="86"/>
      <c r="Q18" s="86"/>
      <c r="R18" s="86"/>
    </row>
    <row r="19" spans="2:18" s="6" customFormat="1" ht="15">
      <c r="B19" s="24" t="s">
        <v>95</v>
      </c>
      <c r="C19" s="111">
        <v>0.014</v>
      </c>
      <c r="D19" s="73">
        <v>5.656</v>
      </c>
      <c r="E19" s="111">
        <f t="shared" si="0"/>
        <v>0.5144118</v>
      </c>
      <c r="F19" s="13">
        <f t="shared" si="0"/>
        <v>207.82236719999997</v>
      </c>
      <c r="G19" s="86"/>
      <c r="H19" s="62"/>
      <c r="I19" s="62"/>
      <c r="J19" s="86"/>
      <c r="K19" s="86"/>
      <c r="L19" s="62"/>
      <c r="M19" s="86"/>
      <c r="N19" s="86"/>
      <c r="O19" s="86"/>
      <c r="P19" s="86"/>
      <c r="Q19" s="86"/>
      <c r="R19" s="86"/>
    </row>
    <row r="20" spans="2:18" s="6" customFormat="1" ht="15">
      <c r="B20" s="126"/>
      <c r="C20" s="111"/>
      <c r="D20" s="113"/>
      <c r="E20" s="111"/>
      <c r="F20" s="65"/>
      <c r="G20" s="86"/>
      <c r="H20" s="86"/>
      <c r="I20" s="86"/>
      <c r="J20" s="86"/>
      <c r="K20" s="86"/>
      <c r="L20" s="86"/>
      <c r="M20" s="62"/>
      <c r="N20" s="86"/>
      <c r="O20" s="86"/>
      <c r="P20" s="86"/>
      <c r="Q20" s="86"/>
      <c r="R20" s="86"/>
    </row>
    <row r="21" spans="2:18" s="6" customFormat="1" ht="15.75">
      <c r="B21" s="26" t="s">
        <v>8</v>
      </c>
      <c r="C21" s="142" t="s">
        <v>9</v>
      </c>
      <c r="D21" s="142"/>
      <c r="E21" s="146" t="s">
        <v>10</v>
      </c>
      <c r="F21" s="147"/>
      <c r="G21" s="47"/>
      <c r="H21" s="47"/>
      <c r="I21" s="47"/>
      <c r="J21" s="47"/>
      <c r="K21" s="47"/>
      <c r="L21" s="47"/>
      <c r="M21" s="47"/>
      <c r="N21" s="62"/>
      <c r="O21" s="47"/>
      <c r="P21" s="47"/>
      <c r="Q21" s="47"/>
      <c r="R21" s="47"/>
    </row>
    <row r="22" spans="2:21" s="6" customFormat="1" ht="18" customHeight="1">
      <c r="B22" s="72" t="s">
        <v>79</v>
      </c>
      <c r="C22" s="133">
        <v>0.91</v>
      </c>
      <c r="D22" s="69">
        <v>193.25</v>
      </c>
      <c r="E22" s="161">
        <f>C22*36.7437</f>
        <v>33.436766999999996</v>
      </c>
      <c r="F22" s="69">
        <f>D22/$D$81</f>
        <v>214.98498164423182</v>
      </c>
      <c r="G22" s="47"/>
      <c r="H22" s="47"/>
      <c r="I22" s="47"/>
      <c r="J22" s="47"/>
      <c r="K22" s="47"/>
      <c r="L22" s="47"/>
      <c r="M22" s="47"/>
      <c r="N22" s="47"/>
      <c r="O22" s="62"/>
      <c r="P22" s="47"/>
      <c r="Q22" s="47"/>
      <c r="R22" s="47"/>
      <c r="S22" s="33"/>
      <c r="T22" s="33"/>
      <c r="U22" s="33"/>
    </row>
    <row r="23" spans="2:21" s="6" customFormat="1" ht="18" customHeight="1">
      <c r="B23" s="72" t="s">
        <v>84</v>
      </c>
      <c r="C23" s="133">
        <v>0.72</v>
      </c>
      <c r="D23" s="13">
        <v>191.62</v>
      </c>
      <c r="E23" s="161">
        <f>C23*36.7437</f>
        <v>26.455463999999996</v>
      </c>
      <c r="F23" s="69">
        <f>D23/$D$81</f>
        <v>213.17165424407608</v>
      </c>
      <c r="G23" s="47"/>
      <c r="H23" s="47"/>
      <c r="I23" s="47"/>
      <c r="J23" s="47"/>
      <c r="K23" s="47"/>
      <c r="L23" s="47"/>
      <c r="M23" s="47"/>
      <c r="N23" s="47"/>
      <c r="O23" s="47"/>
      <c r="P23" s="62"/>
      <c r="Q23" s="47"/>
      <c r="R23" s="47"/>
      <c r="S23" s="33"/>
      <c r="T23" s="33"/>
      <c r="U23" s="33"/>
    </row>
    <row r="24" spans="2:21" s="6" customFormat="1" ht="18" customHeight="1">
      <c r="B24" s="72" t="s">
        <v>94</v>
      </c>
      <c r="C24" s="133">
        <v>0.27</v>
      </c>
      <c r="D24" s="13">
        <v>187.25</v>
      </c>
      <c r="E24" s="161">
        <f>C24*36.7437</f>
        <v>9.920799</v>
      </c>
      <c r="F24" s="69">
        <f>D24/$D$81</f>
        <v>208.31015685838247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62"/>
      <c r="R24" s="47"/>
      <c r="S24" s="33"/>
      <c r="T24" s="33"/>
      <c r="U24" s="33"/>
    </row>
    <row r="25" spans="2:21" ht="15">
      <c r="B25" s="24"/>
      <c r="C25" s="66"/>
      <c r="D25" s="5"/>
      <c r="E25" s="125"/>
      <c r="F25" s="5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62"/>
      <c r="R25" s="47"/>
      <c r="S25" s="34"/>
      <c r="T25" s="34"/>
      <c r="U25" s="34"/>
    </row>
    <row r="26" spans="2:21" ht="15.75">
      <c r="B26" s="26" t="s">
        <v>11</v>
      </c>
      <c r="C26" s="142" t="s">
        <v>12</v>
      </c>
      <c r="D26" s="142"/>
      <c r="E26" s="142" t="s">
        <v>10</v>
      </c>
      <c r="F26" s="142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27"/>
      <c r="R26" s="47"/>
      <c r="S26" s="34"/>
      <c r="T26" s="34"/>
      <c r="U26" s="34"/>
    </row>
    <row r="27" spans="2:18" s="6" customFormat="1" ht="18" customHeight="1">
      <c r="B27" s="72" t="s">
        <v>78</v>
      </c>
      <c r="C27" s="125">
        <v>0.3</v>
      </c>
      <c r="D27" s="13">
        <v>420.25</v>
      </c>
      <c r="E27" s="125">
        <f>C27/$D$81</f>
        <v>0.33374123929246857</v>
      </c>
      <c r="F27" s="69">
        <f aca="true" t="shared" si="1" ref="E27:F29">D27/$D$81</f>
        <v>467.51585270886636</v>
      </c>
      <c r="G27" s="47"/>
      <c r="H27" s="47"/>
      <c r="I27" s="47"/>
      <c r="J27" s="47"/>
      <c r="K27" s="47"/>
      <c r="L27" s="47"/>
      <c r="M27" s="47"/>
      <c r="N27" s="47"/>
      <c r="O27" s="27"/>
      <c r="P27" s="47"/>
      <c r="Q27" s="47"/>
      <c r="R27" s="47"/>
    </row>
    <row r="28" spans="2:18" s="6" customFormat="1" ht="18" customHeight="1">
      <c r="B28" s="72" t="s">
        <v>83</v>
      </c>
      <c r="C28" s="125">
        <v>0.36</v>
      </c>
      <c r="D28" s="13">
        <v>415</v>
      </c>
      <c r="E28" s="125">
        <f t="shared" si="1"/>
        <v>0.4004894871509623</v>
      </c>
      <c r="F28" s="69">
        <f>D28/$D$81</f>
        <v>461.6753810212482</v>
      </c>
      <c r="G28" s="47"/>
      <c r="H28" s="47"/>
      <c r="I28" s="47"/>
      <c r="J28" s="47"/>
      <c r="K28" s="47"/>
      <c r="L28" s="47"/>
      <c r="M28" s="47"/>
      <c r="N28" s="47"/>
      <c r="O28" s="47"/>
      <c r="P28" s="27"/>
      <c r="Q28" s="47"/>
      <c r="R28" s="47"/>
    </row>
    <row r="29" spans="2:18" s="6" customFormat="1" ht="18" customHeight="1">
      <c r="B29" s="72" t="s">
        <v>91</v>
      </c>
      <c r="C29" s="125">
        <v>0.26</v>
      </c>
      <c r="D29" s="13">
        <v>391</v>
      </c>
      <c r="E29" s="125">
        <f t="shared" si="1"/>
        <v>0.2892424073868061</v>
      </c>
      <c r="F29" s="69">
        <f t="shared" si="1"/>
        <v>434.9760818778507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27"/>
      <c r="R29" s="47"/>
    </row>
    <row r="30" spans="2:18" ht="15.75">
      <c r="B30" s="48"/>
      <c r="C30" s="66"/>
      <c r="E30" s="125"/>
      <c r="F30" s="6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27"/>
    </row>
    <row r="31" spans="2:18" ht="15.75">
      <c r="B31" s="26" t="s">
        <v>13</v>
      </c>
      <c r="C31" s="140" t="s">
        <v>5</v>
      </c>
      <c r="D31" s="141"/>
      <c r="E31" s="140" t="s">
        <v>6</v>
      </c>
      <c r="F31" s="141"/>
      <c r="G31" s="47"/>
      <c r="H31" s="47"/>
      <c r="I31" s="47"/>
      <c r="J31" s="47"/>
      <c r="K31" s="47"/>
      <c r="L31" s="47"/>
      <c r="M31" s="47"/>
      <c r="N31" s="47"/>
      <c r="O31" s="62"/>
      <c r="P31" s="47"/>
      <c r="Q31" s="47"/>
      <c r="R31" s="47"/>
    </row>
    <row r="32" spans="2:18" s="6" customFormat="1" ht="15">
      <c r="B32" s="24" t="s">
        <v>77</v>
      </c>
      <c r="C32" s="133">
        <v>0.024</v>
      </c>
      <c r="D32" s="73">
        <v>3.11</v>
      </c>
      <c r="E32" s="133">
        <f aca="true" t="shared" si="2" ref="E32:F34">C32*58.0164</f>
        <v>1.3923936</v>
      </c>
      <c r="F32" s="69">
        <f t="shared" si="2"/>
        <v>180.43100399999997</v>
      </c>
      <c r="G32" s="47"/>
      <c r="H32" s="47"/>
      <c r="I32" s="47"/>
      <c r="J32" s="47"/>
      <c r="K32" s="47"/>
      <c r="L32" s="47"/>
      <c r="M32" s="47"/>
      <c r="N32" s="47"/>
      <c r="O32" s="47"/>
      <c r="P32" s="62"/>
      <c r="Q32" s="47"/>
      <c r="R32" s="47"/>
    </row>
    <row r="33" spans="2:18" s="6" customFormat="1" ht="15">
      <c r="B33" s="24" t="s">
        <v>85</v>
      </c>
      <c r="C33" s="133">
        <v>0.022</v>
      </c>
      <c r="D33" s="73">
        <v>3.046</v>
      </c>
      <c r="E33" s="133">
        <f t="shared" si="2"/>
        <v>1.2763608</v>
      </c>
      <c r="F33" s="69">
        <f t="shared" si="2"/>
        <v>176.71795439999997</v>
      </c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62"/>
      <c r="R33" s="47"/>
    </row>
    <row r="34" spans="2:18" s="6" customFormat="1" ht="15.75">
      <c r="B34" s="24" t="s">
        <v>95</v>
      </c>
      <c r="C34" s="133">
        <v>0.002</v>
      </c>
      <c r="D34" s="73">
        <v>2.95</v>
      </c>
      <c r="E34" s="133">
        <f t="shared" si="2"/>
        <v>0.11603279999999999</v>
      </c>
      <c r="F34" s="69">
        <f t="shared" si="2"/>
        <v>171.14838</v>
      </c>
      <c r="G34" s="47"/>
      <c r="H34" s="47"/>
      <c r="I34" s="47"/>
      <c r="J34" s="47"/>
      <c r="K34" s="47"/>
      <c r="L34" s="47"/>
      <c r="M34" s="47"/>
      <c r="N34" s="47"/>
      <c r="O34" s="47"/>
      <c r="P34" s="46"/>
      <c r="Q34" s="47"/>
      <c r="R34" s="47"/>
    </row>
    <row r="35" spans="2:18" s="6" customFormat="1" ht="15.75">
      <c r="B35" s="126"/>
      <c r="C35" s="111"/>
      <c r="D35" s="7"/>
      <c r="E35" s="133"/>
      <c r="F35" s="69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6"/>
      <c r="R35" s="47"/>
    </row>
    <row r="36" spans="2:18" ht="15.75">
      <c r="B36" s="26" t="s">
        <v>14</v>
      </c>
      <c r="C36" s="140" t="s">
        <v>5</v>
      </c>
      <c r="D36" s="141"/>
      <c r="E36" s="140" t="s">
        <v>6</v>
      </c>
      <c r="F36" s="141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6"/>
    </row>
    <row r="37" spans="2:17" s="6" customFormat="1" ht="15" customHeight="1">
      <c r="B37" s="24" t="s">
        <v>81</v>
      </c>
      <c r="C37" s="111">
        <v>0.056</v>
      </c>
      <c r="D37" s="73">
        <v>9.3</v>
      </c>
      <c r="E37" s="111">
        <f>C37*36.7437</f>
        <v>2.0576472</v>
      </c>
      <c r="F37" s="69">
        <f aca="true" t="shared" si="3" ref="E37:F39">D37*36.7437</f>
        <v>341.71641</v>
      </c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71"/>
    </row>
    <row r="38" spans="2:13" s="6" customFormat="1" ht="15" customHeight="1">
      <c r="B38" s="24" t="s">
        <v>77</v>
      </c>
      <c r="C38" s="111">
        <v>0.036</v>
      </c>
      <c r="D38" s="73">
        <v>9.412</v>
      </c>
      <c r="E38" s="111">
        <f t="shared" si="3"/>
        <v>1.3227731999999999</v>
      </c>
      <c r="F38" s="69">
        <f t="shared" si="3"/>
        <v>345.8317044</v>
      </c>
      <c r="G38" s="23"/>
      <c r="H38" s="23"/>
      <c r="I38" s="23"/>
      <c r="K38" s="23"/>
      <c r="L38" s="23"/>
      <c r="M38" s="23"/>
    </row>
    <row r="39" spans="2:13" s="6" customFormat="1" ht="15">
      <c r="B39" s="24" t="s">
        <v>85</v>
      </c>
      <c r="C39" s="111">
        <v>0.034</v>
      </c>
      <c r="D39" s="73">
        <v>9.55</v>
      </c>
      <c r="E39" s="111">
        <f t="shared" si="3"/>
        <v>1.2492858</v>
      </c>
      <c r="F39" s="69">
        <f t="shared" si="3"/>
        <v>350.902335</v>
      </c>
      <c r="G39" s="23"/>
      <c r="H39" s="23"/>
      <c r="I39" s="23"/>
      <c r="K39" s="23"/>
      <c r="L39" s="23"/>
      <c r="M39" s="23"/>
    </row>
    <row r="40" spans="2:13" s="6" customFormat="1" ht="15">
      <c r="B40" s="24"/>
      <c r="C40" s="112"/>
      <c r="D40" s="73"/>
      <c r="E40" s="111"/>
      <c r="F40" s="69"/>
      <c r="G40" s="23"/>
      <c r="H40" s="23"/>
      <c r="I40" s="23"/>
      <c r="K40" s="23"/>
      <c r="L40" s="23"/>
      <c r="M40" s="23"/>
    </row>
    <row r="41" spans="2:13" s="6" customFormat="1" ht="15">
      <c r="B41" s="26" t="s">
        <v>14</v>
      </c>
      <c r="C41" s="142" t="s">
        <v>73</v>
      </c>
      <c r="D41" s="142"/>
      <c r="E41" s="146" t="s">
        <v>6</v>
      </c>
      <c r="F41" s="147"/>
      <c r="G41" s="23"/>
      <c r="H41" s="23"/>
      <c r="I41" s="23"/>
      <c r="K41" s="23"/>
      <c r="L41" s="23"/>
      <c r="M41" s="23"/>
    </row>
    <row r="42" spans="2:13" s="6" customFormat="1" ht="15">
      <c r="B42" s="24" t="s">
        <v>86</v>
      </c>
      <c r="C42" s="124">
        <v>0</v>
      </c>
      <c r="D42" s="85" t="s">
        <v>72</v>
      </c>
      <c r="E42" s="127">
        <f>C42/$D$82</f>
        <v>0</v>
      </c>
      <c r="F42" s="69" t="s">
        <v>72</v>
      </c>
      <c r="G42" s="23"/>
      <c r="H42" s="23"/>
      <c r="I42" s="23"/>
      <c r="K42" s="23"/>
      <c r="L42" s="23"/>
      <c r="M42" s="23"/>
    </row>
    <row r="43" spans="2:13" s="6" customFormat="1" ht="15">
      <c r="B43" s="24" t="s">
        <v>87</v>
      </c>
      <c r="C43" s="124">
        <v>0</v>
      </c>
      <c r="D43" s="85" t="s">
        <v>72</v>
      </c>
      <c r="E43" s="127">
        <f>C44/$D$82</f>
        <v>0</v>
      </c>
      <c r="F43" s="69" t="s">
        <v>72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90</v>
      </c>
      <c r="C44" s="124">
        <v>0</v>
      </c>
      <c r="D44" s="85" t="s">
        <v>72</v>
      </c>
      <c r="E44" s="127">
        <f>C45/$D$82</f>
        <v>0</v>
      </c>
      <c r="F44" s="69" t="s">
        <v>72</v>
      </c>
      <c r="G44" s="23"/>
      <c r="H44" s="23"/>
      <c r="I44" s="23"/>
      <c r="K44" s="23"/>
      <c r="L44" s="23"/>
      <c r="M44" s="23"/>
    </row>
    <row r="45" spans="2:13" ht="15">
      <c r="B45" s="24"/>
      <c r="C45" s="113"/>
      <c r="D45" s="5"/>
      <c r="E45" s="113"/>
      <c r="F45" s="65"/>
      <c r="G45" s="23"/>
      <c r="H45" s="23"/>
      <c r="I45" s="23"/>
      <c r="J45" s="6"/>
      <c r="K45" s="23"/>
      <c r="L45" s="23"/>
      <c r="M45" s="23"/>
    </row>
    <row r="46" spans="2:10" ht="15">
      <c r="B46" s="26" t="s">
        <v>15</v>
      </c>
      <c r="C46" s="140" t="s">
        <v>16</v>
      </c>
      <c r="D46" s="141"/>
      <c r="E46" s="140" t="s">
        <v>6</v>
      </c>
      <c r="F46" s="141"/>
      <c r="G46"/>
      <c r="H46"/>
      <c r="I46"/>
      <c r="J46" s="6"/>
    </row>
    <row r="47" spans="2:19" s="22" customFormat="1" ht="15">
      <c r="B47" s="24" t="s">
        <v>81</v>
      </c>
      <c r="C47" s="133">
        <v>0.3</v>
      </c>
      <c r="D47" s="74">
        <v>298.8</v>
      </c>
      <c r="E47" s="133">
        <f>C47*1.1023</f>
        <v>0.33069</v>
      </c>
      <c r="F47" s="74">
        <f aca="true" t="shared" si="4" ref="E47:F49">D47*1.1023</f>
        <v>329.36724000000004</v>
      </c>
      <c r="G47" s="6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</row>
    <row r="48" spans="2:19" s="22" customFormat="1" ht="15">
      <c r="B48" s="24" t="s">
        <v>77</v>
      </c>
      <c r="C48" s="133">
        <v>0.3</v>
      </c>
      <c r="D48" s="74">
        <v>303.7</v>
      </c>
      <c r="E48" s="133">
        <f t="shared" si="4"/>
        <v>0.33069</v>
      </c>
      <c r="F48" s="74">
        <f t="shared" si="4"/>
        <v>334.76851</v>
      </c>
      <c r="G48" s="6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</row>
    <row r="49" spans="2:19" ht="15">
      <c r="B49" s="24" t="s">
        <v>85</v>
      </c>
      <c r="C49" s="133">
        <v>0.3</v>
      </c>
      <c r="D49" s="74">
        <v>307.8</v>
      </c>
      <c r="E49" s="133">
        <f>C49*1.1023</f>
        <v>0.33069</v>
      </c>
      <c r="F49" s="74">
        <f t="shared" si="4"/>
        <v>339.28794000000005</v>
      </c>
      <c r="G49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</row>
    <row r="50" spans="2:19" ht="15">
      <c r="B50" s="130"/>
      <c r="C50" s="128"/>
      <c r="D50" s="65"/>
      <c r="E50" s="125"/>
      <c r="F50" s="65"/>
      <c r="G50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</row>
    <row r="51" spans="2:19" ht="15">
      <c r="B51" s="26" t="s">
        <v>17</v>
      </c>
      <c r="C51" s="140" t="s">
        <v>18</v>
      </c>
      <c r="D51" s="141"/>
      <c r="E51" s="140" t="s">
        <v>19</v>
      </c>
      <c r="F51" s="141"/>
      <c r="G51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</row>
    <row r="52" spans="2:21" s="23" customFormat="1" ht="15.75">
      <c r="B52" s="24" t="s">
        <v>81</v>
      </c>
      <c r="C52" s="125">
        <v>0.43</v>
      </c>
      <c r="D52" s="69">
        <v>33.7</v>
      </c>
      <c r="E52" s="125">
        <f>C52/454*1000</f>
        <v>0.947136563876652</v>
      </c>
      <c r="F52" s="69">
        <f aca="true" t="shared" si="5" ref="E52:F54">D52/454*1000</f>
        <v>74.22907488986785</v>
      </c>
      <c r="G52" s="2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5"/>
      <c r="U52" s="45"/>
    </row>
    <row r="53" spans="2:21" s="23" customFormat="1" ht="15.75">
      <c r="B53" s="24" t="s">
        <v>77</v>
      </c>
      <c r="C53" s="125">
        <v>0.4</v>
      </c>
      <c r="D53" s="69">
        <v>33.95</v>
      </c>
      <c r="E53" s="125">
        <f t="shared" si="5"/>
        <v>0.881057268722467</v>
      </c>
      <c r="F53" s="69">
        <f t="shared" si="5"/>
        <v>74.77973568281938</v>
      </c>
      <c r="G53" s="31"/>
      <c r="H53" s="27"/>
      <c r="I53" s="27"/>
      <c r="J53" s="6"/>
      <c r="K53" s="31"/>
      <c r="L53" s="27"/>
      <c r="M53" s="31"/>
      <c r="N53" s="45"/>
      <c r="O53" s="44"/>
      <c r="P53" s="45"/>
      <c r="Q53" s="45"/>
      <c r="R53" s="45"/>
      <c r="S53" s="45"/>
      <c r="T53" s="45"/>
      <c r="U53" s="45"/>
    </row>
    <row r="54" spans="2:21" ht="15.75">
      <c r="B54" s="24" t="s">
        <v>96</v>
      </c>
      <c r="C54" s="125">
        <v>0.39</v>
      </c>
      <c r="D54" s="69">
        <v>34.26</v>
      </c>
      <c r="E54" s="125">
        <f t="shared" si="5"/>
        <v>0.8590308370044053</v>
      </c>
      <c r="F54" s="69">
        <f t="shared" si="5"/>
        <v>75.46255506607929</v>
      </c>
      <c r="G54" s="47"/>
      <c r="H54" s="47"/>
      <c r="I54" s="47"/>
      <c r="J54" s="62"/>
      <c r="K54" s="47"/>
      <c r="L54" s="47"/>
      <c r="M54" s="47"/>
      <c r="N54" s="47"/>
      <c r="O54" s="47"/>
      <c r="P54" s="47"/>
      <c r="Q54" s="47"/>
      <c r="R54" s="63"/>
      <c r="S54" s="45"/>
      <c r="T54" s="45"/>
      <c r="U54" s="45"/>
    </row>
    <row r="55" spans="2:21" ht="15.75" thickBot="1">
      <c r="B55" s="52"/>
      <c r="C55" s="125"/>
      <c r="D55" s="68"/>
      <c r="E55" s="125"/>
      <c r="F55" s="65"/>
      <c r="G55" s="47"/>
      <c r="H55" s="47"/>
      <c r="I55" s="47"/>
      <c r="J55" s="62"/>
      <c r="K55" s="47"/>
      <c r="L55" s="47"/>
      <c r="M55" s="47"/>
      <c r="N55" s="47"/>
      <c r="O55" s="47"/>
      <c r="P55" s="47"/>
      <c r="Q55" s="47"/>
      <c r="R55" s="47"/>
      <c r="S55" s="45"/>
      <c r="T55" s="45"/>
      <c r="U55" s="45"/>
    </row>
    <row r="56" spans="2:21" ht="16.5" thickBot="1">
      <c r="B56" s="26" t="s">
        <v>20</v>
      </c>
      <c r="C56" s="140" t="s">
        <v>21</v>
      </c>
      <c r="D56" s="141"/>
      <c r="E56" s="140" t="s">
        <v>6</v>
      </c>
      <c r="F56" s="141"/>
      <c r="G56" s="47"/>
      <c r="H56" s="47"/>
      <c r="I56" s="47"/>
      <c r="J56" s="62"/>
      <c r="K56" s="47"/>
      <c r="L56" s="47"/>
      <c r="M56" s="47"/>
      <c r="N56" s="47"/>
      <c r="O56" s="47"/>
      <c r="P56" s="47"/>
      <c r="Q56" s="47"/>
      <c r="R56" s="47"/>
      <c r="S56" s="50"/>
      <c r="T56" s="50"/>
      <c r="U56" s="51"/>
    </row>
    <row r="57" spans="2:24" s="6" customFormat="1" ht="15">
      <c r="B57" s="24" t="s">
        <v>81</v>
      </c>
      <c r="C57" s="111">
        <v>0.105</v>
      </c>
      <c r="D57" s="73">
        <v>13.015</v>
      </c>
      <c r="E57" s="111">
        <f aca="true" t="shared" si="6" ref="E57:F59">C57*22.026</f>
        <v>2.3127299999999997</v>
      </c>
      <c r="F57" s="69">
        <f t="shared" si="6"/>
        <v>286.66839</v>
      </c>
      <c r="G57" s="47"/>
      <c r="H57" s="100"/>
      <c r="I57" s="100"/>
      <c r="J57" s="62"/>
      <c r="K57" s="47"/>
      <c r="L57" s="100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</row>
    <row r="58" spans="2:24" s="6" customFormat="1" ht="15">
      <c r="B58" s="24" t="s">
        <v>77</v>
      </c>
      <c r="C58" s="111">
        <v>0.105</v>
      </c>
      <c r="D58" s="73">
        <v>13.26</v>
      </c>
      <c r="E58" s="111">
        <f t="shared" si="6"/>
        <v>2.3127299999999997</v>
      </c>
      <c r="F58" s="69">
        <f t="shared" si="6"/>
        <v>292.06476</v>
      </c>
      <c r="G58" s="47"/>
      <c r="H58" s="101"/>
      <c r="I58" s="101"/>
      <c r="J58" s="101"/>
      <c r="K58" s="102"/>
      <c r="L58" s="101"/>
      <c r="M58" s="101"/>
      <c r="N58" s="101"/>
      <c r="O58" s="101"/>
      <c r="P58" s="101"/>
      <c r="Q58" s="101"/>
      <c r="R58" s="101"/>
      <c r="S58" s="103"/>
      <c r="T58" s="103"/>
      <c r="U58" s="103"/>
      <c r="V58" s="103"/>
      <c r="W58" s="101"/>
      <c r="X58" s="47"/>
    </row>
    <row r="59" spans="2:24" ht="15">
      <c r="B59" s="24" t="s">
        <v>85</v>
      </c>
      <c r="C59" s="111">
        <v>0.085</v>
      </c>
      <c r="D59" s="73">
        <v>13.265</v>
      </c>
      <c r="E59" s="111">
        <f t="shared" si="6"/>
        <v>1.8722100000000002</v>
      </c>
      <c r="F59" s="69">
        <f t="shared" si="6"/>
        <v>292.17489</v>
      </c>
      <c r="G59" s="47"/>
      <c r="H59" s="104"/>
      <c r="I59" s="104"/>
      <c r="J59" s="104"/>
      <c r="K59" s="104"/>
      <c r="L59" s="104"/>
      <c r="M59" s="104"/>
      <c r="N59" s="104"/>
      <c r="O59" s="104"/>
      <c r="P59" s="104"/>
      <c r="Q59" s="101"/>
      <c r="R59" s="101"/>
      <c r="S59" s="105"/>
      <c r="T59" s="105"/>
      <c r="U59" s="105"/>
      <c r="V59" s="103"/>
      <c r="W59" s="101"/>
      <c r="X59" s="47"/>
    </row>
    <row r="60" spans="2:24" ht="15">
      <c r="B60" s="52"/>
      <c r="C60" s="122"/>
      <c r="D60" s="73"/>
      <c r="E60" s="111"/>
      <c r="F60" s="69"/>
      <c r="G60" s="47"/>
      <c r="H60" s="104"/>
      <c r="I60" s="104"/>
      <c r="J60" s="106"/>
      <c r="K60" s="104"/>
      <c r="L60" s="104"/>
      <c r="M60" s="104"/>
      <c r="N60" s="104"/>
      <c r="O60" s="104"/>
      <c r="P60" s="104"/>
      <c r="Q60" s="101"/>
      <c r="R60" s="101"/>
      <c r="S60" s="105"/>
      <c r="T60" s="105"/>
      <c r="U60" s="105"/>
      <c r="V60" s="103"/>
      <c r="W60" s="101"/>
      <c r="X60" s="47"/>
    </row>
    <row r="61" spans="2:25" ht="15.75" customHeight="1">
      <c r="B61" s="26" t="s">
        <v>22</v>
      </c>
      <c r="C61" s="140" t="s">
        <v>76</v>
      </c>
      <c r="D61" s="141"/>
      <c r="E61" s="140" t="s">
        <v>23</v>
      </c>
      <c r="F61" s="141"/>
      <c r="G61" s="106"/>
      <c r="H61" s="104"/>
      <c r="I61" s="104"/>
      <c r="J61" s="104"/>
      <c r="K61" s="106"/>
      <c r="L61" s="104"/>
      <c r="M61" s="104"/>
      <c r="N61" s="104"/>
      <c r="O61" s="104"/>
      <c r="P61" s="104"/>
      <c r="Q61" s="101"/>
      <c r="R61" s="101"/>
      <c r="S61" s="105"/>
      <c r="T61" s="105"/>
      <c r="U61" s="105"/>
      <c r="V61" s="103"/>
      <c r="W61" s="101"/>
      <c r="X61" s="47"/>
      <c r="Y61" s="34"/>
    </row>
    <row r="62" spans="2:25" s="6" customFormat="1" ht="15.75" customHeight="1">
      <c r="B62" s="24" t="s">
        <v>92</v>
      </c>
      <c r="C62" s="133">
        <v>0.018</v>
      </c>
      <c r="D62" s="73">
        <v>1.36</v>
      </c>
      <c r="E62" s="133">
        <f aca="true" t="shared" si="7" ref="E62:F64">C62/3.785</f>
        <v>0.0047556142668428</v>
      </c>
      <c r="F62" s="69">
        <f t="shared" si="7"/>
        <v>0.35931307793923384</v>
      </c>
      <c r="G62" s="104"/>
      <c r="H62" s="106"/>
      <c r="I62" s="106"/>
      <c r="J62" s="104"/>
      <c r="K62" s="104"/>
      <c r="L62" s="106"/>
      <c r="M62" s="104"/>
      <c r="N62" s="104"/>
      <c r="O62" s="104"/>
      <c r="P62" s="104"/>
      <c r="Q62" s="101"/>
      <c r="R62" s="101"/>
      <c r="S62" s="105"/>
      <c r="T62" s="105"/>
      <c r="U62" s="105"/>
      <c r="V62" s="103"/>
      <c r="W62" s="101"/>
      <c r="X62" s="47"/>
      <c r="Y62" s="33"/>
    </row>
    <row r="63" spans="2:25" s="6" customFormat="1" ht="16.5" customHeight="1">
      <c r="B63" s="24" t="s">
        <v>93</v>
      </c>
      <c r="C63" s="133">
        <v>0.018</v>
      </c>
      <c r="D63" s="73">
        <v>1.384</v>
      </c>
      <c r="E63" s="133">
        <f t="shared" si="7"/>
        <v>0.0047556142668428</v>
      </c>
      <c r="F63" s="69">
        <f t="shared" si="7"/>
        <v>0.36565389696169087</v>
      </c>
      <c r="G63" s="104"/>
      <c r="H63" s="104"/>
      <c r="I63" s="104"/>
      <c r="J63" s="104"/>
      <c r="K63" s="104"/>
      <c r="L63" s="104"/>
      <c r="M63" s="106"/>
      <c r="N63" s="104"/>
      <c r="O63" s="104"/>
      <c r="P63" s="104"/>
      <c r="Q63" s="101"/>
      <c r="R63" s="101"/>
      <c r="S63" s="105"/>
      <c r="T63" s="105"/>
      <c r="U63" s="105"/>
      <c r="V63" s="107"/>
      <c r="W63" s="101"/>
      <c r="X63" s="47"/>
      <c r="Y63" s="33"/>
    </row>
    <row r="64" spans="2:25" s="6" customFormat="1" ht="16.5" customHeight="1">
      <c r="B64" s="24" t="s">
        <v>99</v>
      </c>
      <c r="C64" s="133">
        <v>0.018</v>
      </c>
      <c r="D64" s="73" t="s">
        <v>72</v>
      </c>
      <c r="E64" s="133">
        <f t="shared" si="7"/>
        <v>0.0047556142668428</v>
      </c>
      <c r="F64" s="69" t="s">
        <v>72</v>
      </c>
      <c r="G64" s="104"/>
      <c r="H64" s="104"/>
      <c r="I64" s="104"/>
      <c r="J64" s="104"/>
      <c r="K64" s="104"/>
      <c r="L64" s="104"/>
      <c r="M64" s="104"/>
      <c r="N64" s="106"/>
      <c r="O64" s="104"/>
      <c r="P64" s="104"/>
      <c r="Q64" s="102"/>
      <c r="R64" s="101"/>
      <c r="S64" s="105"/>
      <c r="T64" s="105"/>
      <c r="U64" s="105"/>
      <c r="V64" s="107"/>
      <c r="W64" s="101"/>
      <c r="X64" s="47"/>
      <c r="Y64" s="33"/>
    </row>
    <row r="65" spans="2:25" ht="15.75">
      <c r="B65" s="24"/>
      <c r="C65" s="112"/>
      <c r="D65" s="70"/>
      <c r="E65" s="112"/>
      <c r="F65" s="5"/>
      <c r="G65" s="104"/>
      <c r="H65" s="104"/>
      <c r="I65" s="104"/>
      <c r="J65" s="104"/>
      <c r="K65" s="104"/>
      <c r="L65" s="104"/>
      <c r="M65" s="104"/>
      <c r="N65" s="104"/>
      <c r="O65" s="106"/>
      <c r="P65" s="104"/>
      <c r="Q65" s="101"/>
      <c r="R65" s="101"/>
      <c r="S65" s="108"/>
      <c r="T65" s="109"/>
      <c r="U65" s="105"/>
      <c r="V65" s="103"/>
      <c r="W65" s="110"/>
      <c r="X65" s="47"/>
      <c r="Y65" s="34"/>
    </row>
    <row r="66" spans="2:25" ht="15.75" customHeight="1">
      <c r="B66" s="26" t="s">
        <v>24</v>
      </c>
      <c r="C66" s="140" t="s">
        <v>25</v>
      </c>
      <c r="D66" s="141"/>
      <c r="E66" s="140" t="s">
        <v>26</v>
      </c>
      <c r="F66" s="141"/>
      <c r="G66" s="104"/>
      <c r="H66" s="104"/>
      <c r="I66" s="104"/>
      <c r="J66" s="104"/>
      <c r="K66" s="104"/>
      <c r="L66" s="104"/>
      <c r="M66" s="104"/>
      <c r="N66" s="104"/>
      <c r="O66" s="104"/>
      <c r="P66" s="106"/>
      <c r="Q66" s="101"/>
      <c r="R66" s="101"/>
      <c r="S66" s="101"/>
      <c r="T66" s="109"/>
      <c r="U66" s="105"/>
      <c r="V66" s="103"/>
      <c r="W66" s="101"/>
      <c r="X66" s="46"/>
      <c r="Y66" s="34"/>
    </row>
    <row r="67" spans="2:25" s="6" customFormat="1" ht="15">
      <c r="B67" s="24" t="s">
        <v>89</v>
      </c>
      <c r="C67" s="138">
        <v>0.005</v>
      </c>
      <c r="D67" s="120">
        <v>1.237</v>
      </c>
      <c r="E67" s="138">
        <f>C67/454*100</f>
        <v>0.0011013215859030838</v>
      </c>
      <c r="F67" s="75">
        <f>D67/454*1000</f>
        <v>2.7246696035242293</v>
      </c>
      <c r="G67" s="101"/>
      <c r="H67" s="101"/>
      <c r="I67" s="101"/>
      <c r="J67" s="101"/>
      <c r="K67" s="101"/>
      <c r="L67" s="101"/>
      <c r="M67" s="101"/>
      <c r="N67" s="101"/>
      <c r="O67" s="101"/>
      <c r="P67" s="102"/>
      <c r="Q67" s="101"/>
      <c r="R67" s="101"/>
      <c r="S67" s="101"/>
      <c r="T67" s="101"/>
      <c r="U67" s="105"/>
      <c r="V67" s="103"/>
      <c r="W67" s="103"/>
      <c r="X67" s="53"/>
      <c r="Y67" s="33"/>
    </row>
    <row r="68" spans="2:25" s="6" customFormat="1" ht="16.5" customHeight="1">
      <c r="B68" s="24" t="s">
        <v>92</v>
      </c>
      <c r="C68" s="135">
        <v>0.00675</v>
      </c>
      <c r="D68" s="120">
        <v>1.265</v>
      </c>
      <c r="E68" s="135">
        <f>C68/454*100</f>
        <v>0.0014867841409691629</v>
      </c>
      <c r="F68" s="75">
        <f>D68/454*1000</f>
        <v>2.7863436123348015</v>
      </c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2"/>
      <c r="R68" s="101"/>
      <c r="S68" s="101"/>
      <c r="T68" s="101"/>
      <c r="U68" s="105"/>
      <c r="V68" s="103"/>
      <c r="W68" s="103"/>
      <c r="X68" s="53"/>
      <c r="Y68" s="33"/>
    </row>
    <row r="69" spans="2:25" s="6" customFormat="1" ht="15.75">
      <c r="B69" s="24" t="s">
        <v>93</v>
      </c>
      <c r="C69" s="135">
        <v>0.01025</v>
      </c>
      <c r="D69" s="120">
        <v>1.2775</v>
      </c>
      <c r="E69" s="135">
        <f>C69/454*100</f>
        <v>0.0022577092511013217</v>
      </c>
      <c r="F69" s="75">
        <f>D69/454*1000</f>
        <v>2.813876651982379</v>
      </c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  <c r="S69" s="101"/>
      <c r="T69" s="101"/>
      <c r="U69" s="105"/>
      <c r="V69" s="107"/>
      <c r="W69" s="101"/>
      <c r="X69" s="53"/>
      <c r="Y69" s="33"/>
    </row>
    <row r="70" spans="2:25" s="6" customFormat="1" ht="15.75" customHeight="1">
      <c r="B70" s="49"/>
      <c r="C70" s="111"/>
      <c r="D70" s="14"/>
      <c r="E70" s="138"/>
      <c r="F70" s="14"/>
      <c r="G70" s="47"/>
      <c r="H70" s="47"/>
      <c r="I70" s="47"/>
      <c r="J70" s="47"/>
      <c r="K70" s="47"/>
      <c r="L70" s="47"/>
      <c r="M70" s="47"/>
      <c r="N70" s="47"/>
      <c r="O70" s="62"/>
      <c r="P70" s="47"/>
      <c r="Q70" s="47"/>
      <c r="R70" s="47"/>
      <c r="S70" s="47"/>
      <c r="T70" s="47"/>
      <c r="U70" s="57"/>
      <c r="V70" s="53"/>
      <c r="W70" s="47"/>
      <c r="X70" s="53"/>
      <c r="Y70" s="33"/>
    </row>
    <row r="71" spans="2:25" ht="15.75">
      <c r="B71" s="26" t="s">
        <v>27</v>
      </c>
      <c r="C71" s="151" t="s">
        <v>25</v>
      </c>
      <c r="D71" s="151"/>
      <c r="E71" s="140" t="s">
        <v>28</v>
      </c>
      <c r="F71" s="141"/>
      <c r="G71" s="47"/>
      <c r="H71" s="47"/>
      <c r="I71" s="47"/>
      <c r="J71" s="47"/>
      <c r="K71" s="47"/>
      <c r="L71" s="47"/>
      <c r="M71" s="47"/>
      <c r="N71" s="47"/>
      <c r="O71" s="47"/>
      <c r="P71" s="62"/>
      <c r="Q71" s="47"/>
      <c r="R71" s="47"/>
      <c r="S71" s="47"/>
      <c r="T71" s="47"/>
      <c r="U71" s="57"/>
      <c r="V71" s="53"/>
      <c r="W71" s="47"/>
      <c r="X71" s="53"/>
      <c r="Y71" s="34"/>
    </row>
    <row r="72" spans="2:24" s="6" customFormat="1" ht="15.75">
      <c r="B72" s="24" t="s">
        <v>77</v>
      </c>
      <c r="C72" s="139">
        <v>0.0009</v>
      </c>
      <c r="D72" s="121">
        <v>0.1415</v>
      </c>
      <c r="E72" s="139">
        <f>C72/454*1000000</f>
        <v>1.9823788546255507</v>
      </c>
      <c r="F72" s="69">
        <f>D72/454*1000000</f>
        <v>311.6740088105727</v>
      </c>
      <c r="G72" s="47"/>
      <c r="H72" s="47"/>
      <c r="I72" s="47"/>
      <c r="J72" s="47"/>
      <c r="K72" s="47"/>
      <c r="L72" s="47"/>
      <c r="M72" s="47"/>
      <c r="N72" s="62"/>
      <c r="O72" s="47"/>
      <c r="P72" s="47"/>
      <c r="Q72" s="47"/>
      <c r="R72" s="47"/>
      <c r="S72" s="56"/>
      <c r="T72" s="57"/>
      <c r="U72" s="57"/>
      <c r="V72" s="53"/>
      <c r="W72" s="46"/>
      <c r="X72" s="47"/>
    </row>
    <row r="73" spans="2:24" s="6" customFormat="1" ht="15.75" customHeight="1">
      <c r="B73" s="24" t="s">
        <v>80</v>
      </c>
      <c r="C73" s="139">
        <v>0.0008</v>
      </c>
      <c r="D73" s="121" t="s">
        <v>72</v>
      </c>
      <c r="E73" s="139">
        <f>C73/454*1000000</f>
        <v>1.762114537444934</v>
      </c>
      <c r="F73" s="69" t="s">
        <v>72</v>
      </c>
      <c r="G73" s="47"/>
      <c r="H73" s="47"/>
      <c r="I73" s="47"/>
      <c r="J73" s="47"/>
      <c r="K73" s="47"/>
      <c r="L73" s="47"/>
      <c r="M73" s="47"/>
      <c r="N73" s="47"/>
      <c r="O73" s="62"/>
      <c r="P73" s="47"/>
      <c r="Q73" s="47"/>
      <c r="R73" s="47"/>
      <c r="S73" s="57"/>
      <c r="T73" s="56"/>
      <c r="U73" s="57"/>
      <c r="V73" s="53"/>
      <c r="W73" s="47"/>
      <c r="X73" s="46"/>
    </row>
    <row r="74" spans="2:24" s="6" customFormat="1" ht="15.75">
      <c r="B74" s="24" t="s">
        <v>88</v>
      </c>
      <c r="C74" s="139">
        <v>0.0007</v>
      </c>
      <c r="D74" s="121" t="s">
        <v>72</v>
      </c>
      <c r="E74" s="139">
        <f>C74/454*1000000</f>
        <v>1.5418502202643172</v>
      </c>
      <c r="F74" s="69" t="s">
        <v>72</v>
      </c>
      <c r="G74" s="47"/>
      <c r="H74" s="47"/>
      <c r="I74" s="47"/>
      <c r="J74" s="47"/>
      <c r="K74" s="47"/>
      <c r="L74" s="47"/>
      <c r="M74" s="47"/>
      <c r="N74" s="47"/>
      <c r="O74" s="62"/>
      <c r="P74" s="47"/>
      <c r="Q74" s="47"/>
      <c r="R74" s="47"/>
      <c r="S74" s="57"/>
      <c r="T74" s="56"/>
      <c r="U74" s="57"/>
      <c r="V74" s="53"/>
      <c r="W74" s="47"/>
      <c r="X74" s="46"/>
    </row>
    <row r="75" spans="2:24" s="6" customFormat="1" ht="15.75" thickBot="1">
      <c r="B75" s="24"/>
      <c r="C75" s="84"/>
      <c r="D75" s="14"/>
      <c r="E75" s="113"/>
      <c r="F75" s="14"/>
      <c r="G75" s="47"/>
      <c r="H75" s="47"/>
      <c r="I75" s="47"/>
      <c r="J75" s="47"/>
      <c r="K75" s="47"/>
      <c r="L75" s="47"/>
      <c r="M75" s="47"/>
      <c r="N75" s="47"/>
      <c r="O75" s="47"/>
      <c r="P75" s="62"/>
      <c r="Q75" s="47"/>
      <c r="R75" s="47"/>
      <c r="S75" s="57"/>
      <c r="T75" s="57"/>
      <c r="U75" s="56"/>
      <c r="V75" s="58"/>
      <c r="W75" s="31"/>
      <c r="X75" s="38"/>
    </row>
    <row r="76" spans="2:24" s="6" customFormat="1" ht="15.75" customHeight="1" thickBot="1">
      <c r="B76" s="15"/>
      <c r="C76" s="119"/>
      <c r="D76" s="16"/>
      <c r="E76" s="16"/>
      <c r="F76" s="16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62"/>
      <c r="R76" s="47"/>
      <c r="S76" s="56"/>
      <c r="T76" s="57"/>
      <c r="U76" s="55"/>
      <c r="V76" s="59"/>
      <c r="W76" s="31"/>
      <c r="X76" s="38"/>
    </row>
    <row r="77" spans="2:24" s="6" customFormat="1" ht="15.75" customHeight="1" thickBot="1">
      <c r="B77" s="15"/>
      <c r="C77" s="119"/>
      <c r="D77" s="16"/>
      <c r="E77" s="16"/>
      <c r="F77" s="16"/>
      <c r="J77" s="63"/>
      <c r="K77" s="47"/>
      <c r="L77" s="47"/>
      <c r="M77" s="47"/>
      <c r="N77" s="47"/>
      <c r="O77" s="47"/>
      <c r="P77" s="47"/>
      <c r="Q77" s="47"/>
      <c r="R77" s="46"/>
      <c r="S77" s="57"/>
      <c r="T77" s="56"/>
      <c r="U77" s="58"/>
      <c r="V77" s="60"/>
      <c r="W77" s="31"/>
      <c r="X77" s="38"/>
    </row>
    <row r="78" spans="2:24" s="6" customFormat="1" ht="15.75" customHeight="1" thickBot="1">
      <c r="B78" s="20" t="s">
        <v>29</v>
      </c>
      <c r="C78" s="21"/>
      <c r="D78" s="16"/>
      <c r="E78" s="16"/>
      <c r="F78" s="16"/>
      <c r="J78" s="64"/>
      <c r="K78"/>
      <c r="L78"/>
      <c r="M78"/>
      <c r="N78"/>
      <c r="O78"/>
      <c r="P78"/>
      <c r="Q78"/>
      <c r="R78"/>
      <c r="S78" s="54"/>
      <c r="T78" s="61"/>
      <c r="U78" s="58"/>
      <c r="V78" s="42"/>
      <c r="W78" s="31"/>
      <c r="X78" s="38"/>
    </row>
    <row r="79" spans="2:24" s="6" customFormat="1" ht="16.5" customHeight="1" thickBot="1">
      <c r="B79" s="17"/>
      <c r="C79" s="17"/>
      <c r="D79" s="30" t="s">
        <v>30</v>
      </c>
      <c r="E79" s="30" t="s">
        <v>31</v>
      </c>
      <c r="F79" s="30" t="s">
        <v>32</v>
      </c>
      <c r="G79" s="30" t="s">
        <v>33</v>
      </c>
      <c r="H79" s="30" t="s">
        <v>34</v>
      </c>
      <c r="I79" s="30" t="s">
        <v>35</v>
      </c>
      <c r="J79" s="30" t="s">
        <v>36</v>
      </c>
      <c r="K79" s="30" t="s">
        <v>37</v>
      </c>
      <c r="L79" s="35"/>
      <c r="M79" s="31"/>
      <c r="N79" s="41"/>
      <c r="O79" s="41"/>
      <c r="P79" s="41"/>
      <c r="Q79" s="41"/>
      <c r="R79" s="41"/>
      <c r="S79" s="40"/>
      <c r="T79" s="41"/>
      <c r="U79" s="41"/>
      <c r="V79" s="42"/>
      <c r="W79" s="31"/>
      <c r="X79" s="38"/>
    </row>
    <row r="80" spans="2:24" s="6" customFormat="1" ht="12.75" customHeight="1" thickBot="1">
      <c r="B80" s="19"/>
      <c r="C80" s="19" t="s">
        <v>30</v>
      </c>
      <c r="D80" s="131" t="s">
        <v>72</v>
      </c>
      <c r="E80" s="132">
        <v>1.1125</v>
      </c>
      <c r="F80" s="132">
        <v>0.0091</v>
      </c>
      <c r="G80" s="132">
        <v>1.2991</v>
      </c>
      <c r="H80" s="132">
        <v>1.0335</v>
      </c>
      <c r="I80" s="132">
        <v>0.7649</v>
      </c>
      <c r="J80" s="132">
        <v>0.6899</v>
      </c>
      <c r="K80" s="132">
        <v>0.1286</v>
      </c>
      <c r="L80" s="31"/>
      <c r="M80" s="31"/>
      <c r="N80" s="41"/>
      <c r="O80" s="41"/>
      <c r="P80" s="41"/>
      <c r="Q80" s="41"/>
      <c r="R80" s="41"/>
      <c r="S80" s="41"/>
      <c r="T80" s="40"/>
      <c r="U80" s="41"/>
      <c r="V80" s="43"/>
      <c r="W80" s="31"/>
      <c r="X80" s="39"/>
    </row>
    <row r="81" spans="2:23" s="6" customFormat="1" ht="16.5" customHeight="1">
      <c r="B81" s="18"/>
      <c r="C81" s="18" t="s">
        <v>31</v>
      </c>
      <c r="D81" s="132">
        <v>0.8989</v>
      </c>
      <c r="E81" s="132" t="s">
        <v>72</v>
      </c>
      <c r="F81" s="132">
        <v>0.0082</v>
      </c>
      <c r="G81" s="132">
        <v>1.1677</v>
      </c>
      <c r="H81" s="132">
        <v>0.929</v>
      </c>
      <c r="I81" s="132">
        <v>0.6876</v>
      </c>
      <c r="J81" s="132">
        <v>0.6201</v>
      </c>
      <c r="K81" s="132">
        <v>0.1156</v>
      </c>
      <c r="L81" s="27"/>
      <c r="M81" s="31"/>
      <c r="N81" s="41"/>
      <c r="O81" s="41"/>
      <c r="P81" s="41"/>
      <c r="Q81" s="41"/>
      <c r="R81" s="41"/>
      <c r="S81" s="41"/>
      <c r="T81" s="41"/>
      <c r="U81" s="40"/>
      <c r="V81" s="31"/>
      <c r="W81" s="27"/>
    </row>
    <row r="82" spans="2:23" s="6" customFormat="1" ht="15.75" customHeight="1" thickBot="1">
      <c r="B82" s="19"/>
      <c r="C82" s="19" t="s">
        <v>32</v>
      </c>
      <c r="D82" s="132">
        <v>109.99</v>
      </c>
      <c r="E82" s="132">
        <v>122.3639</v>
      </c>
      <c r="F82" s="132" t="s">
        <v>72</v>
      </c>
      <c r="G82" s="132">
        <v>142.888</v>
      </c>
      <c r="H82" s="132">
        <v>113.673</v>
      </c>
      <c r="I82" s="132">
        <v>84.1352</v>
      </c>
      <c r="J82" s="132">
        <v>75.8821</v>
      </c>
      <c r="K82" s="132">
        <v>14.1419</v>
      </c>
      <c r="L82" s="31"/>
      <c r="M82" s="40"/>
      <c r="N82" s="41"/>
      <c r="O82" s="41"/>
      <c r="P82" s="41"/>
      <c r="Q82" s="41"/>
      <c r="R82" s="41"/>
      <c r="S82" s="41"/>
      <c r="T82" s="41"/>
      <c r="U82" s="37"/>
      <c r="V82" s="38"/>
      <c r="W82" s="31"/>
    </row>
    <row r="83" spans="2:23" s="6" customFormat="1" ht="16.5" thickBot="1">
      <c r="B83" s="18"/>
      <c r="C83" s="18" t="s">
        <v>33</v>
      </c>
      <c r="D83" s="132">
        <v>0.7698</v>
      </c>
      <c r="E83" s="132">
        <v>0.8564</v>
      </c>
      <c r="F83" s="132">
        <v>0.007</v>
      </c>
      <c r="G83" s="132" t="s">
        <v>72</v>
      </c>
      <c r="H83" s="132">
        <v>0.7955</v>
      </c>
      <c r="I83" s="132">
        <v>0.5888</v>
      </c>
      <c r="J83" s="132">
        <v>0.5311</v>
      </c>
      <c r="K83" s="132">
        <v>0.099</v>
      </c>
      <c r="L83" s="31"/>
      <c r="M83" s="41"/>
      <c r="N83" s="40"/>
      <c r="O83" s="41"/>
      <c r="P83" s="41"/>
      <c r="Q83" s="41"/>
      <c r="R83" s="41"/>
      <c r="S83" s="41"/>
      <c r="T83" s="41"/>
      <c r="U83" s="37"/>
      <c r="V83" s="38"/>
      <c r="W83" s="31"/>
    </row>
    <row r="84" spans="2:23" s="6" customFormat="1" ht="16.5" thickBot="1">
      <c r="B84" s="19"/>
      <c r="C84" s="19" t="s">
        <v>34</v>
      </c>
      <c r="D84" s="132">
        <v>0.9676</v>
      </c>
      <c r="E84" s="132">
        <v>1.0764</v>
      </c>
      <c r="F84" s="132">
        <v>0.0088</v>
      </c>
      <c r="G84" s="132">
        <v>1.257</v>
      </c>
      <c r="H84" s="132" t="s">
        <v>72</v>
      </c>
      <c r="I84" s="132">
        <v>0.7402</v>
      </c>
      <c r="J84" s="132">
        <v>0.6675</v>
      </c>
      <c r="K84" s="132">
        <v>0.1244</v>
      </c>
      <c r="L84" s="31"/>
      <c r="M84" s="41"/>
      <c r="N84" s="41"/>
      <c r="O84" s="40"/>
      <c r="P84" s="41"/>
      <c r="Q84" s="41"/>
      <c r="R84" s="41"/>
      <c r="S84" s="41"/>
      <c r="T84" s="41"/>
      <c r="U84" s="36"/>
      <c r="V84" s="38"/>
      <c r="W84" s="27"/>
    </row>
    <row r="85" spans="2:23" s="6" customFormat="1" ht="16.5" thickBot="1">
      <c r="B85" s="18"/>
      <c r="C85" s="18" t="s">
        <v>35</v>
      </c>
      <c r="D85" s="132">
        <v>1.3073</v>
      </c>
      <c r="E85" s="132">
        <v>1.4544</v>
      </c>
      <c r="F85" s="132">
        <v>0.0119</v>
      </c>
      <c r="G85" s="132">
        <v>1.6983</v>
      </c>
      <c r="H85" s="132">
        <v>1.3511</v>
      </c>
      <c r="I85" s="132" t="s">
        <v>72</v>
      </c>
      <c r="J85" s="132">
        <v>0.9019</v>
      </c>
      <c r="K85" s="132">
        <v>0.1681</v>
      </c>
      <c r="L85" s="31"/>
      <c r="M85" s="41"/>
      <c r="N85" s="41"/>
      <c r="O85" s="41"/>
      <c r="P85" s="40"/>
      <c r="Q85" s="41"/>
      <c r="R85" s="41"/>
      <c r="S85" s="41"/>
      <c r="T85" s="41"/>
      <c r="U85" s="37"/>
      <c r="V85" s="39"/>
      <c r="W85" s="31"/>
    </row>
    <row r="86" spans="2:23" s="6" customFormat="1" ht="15.75">
      <c r="B86" s="19"/>
      <c r="C86" s="19" t="s">
        <v>36</v>
      </c>
      <c r="D86" s="132">
        <v>1.4495</v>
      </c>
      <c r="E86" s="132">
        <v>1.6126</v>
      </c>
      <c r="F86" s="132">
        <v>0.0132</v>
      </c>
      <c r="G86" s="132">
        <v>1.883</v>
      </c>
      <c r="H86" s="132">
        <v>1.498</v>
      </c>
      <c r="I86" s="132">
        <v>1.1088</v>
      </c>
      <c r="J86" s="132" t="s">
        <v>72</v>
      </c>
      <c r="K86" s="132">
        <v>0.1864</v>
      </c>
      <c r="L86" s="31"/>
      <c r="M86" s="41"/>
      <c r="N86" s="41"/>
      <c r="O86" s="41"/>
      <c r="P86" s="41"/>
      <c r="Q86" s="40"/>
      <c r="R86" s="41"/>
      <c r="S86" s="41"/>
      <c r="T86" s="41"/>
      <c r="U86" s="31"/>
      <c r="V86" s="27"/>
      <c r="W86" s="31"/>
    </row>
    <row r="87" spans="2:24" s="6" customFormat="1" ht="15.75">
      <c r="B87" s="18"/>
      <c r="C87" s="18" t="s">
        <v>37</v>
      </c>
      <c r="D87" s="132">
        <v>7.7776</v>
      </c>
      <c r="E87" s="132">
        <v>8.6526</v>
      </c>
      <c r="F87" s="132">
        <v>0.0707</v>
      </c>
      <c r="G87" s="132">
        <v>10.1039</v>
      </c>
      <c r="H87" s="132">
        <v>8.038</v>
      </c>
      <c r="I87" s="132">
        <v>5.9494</v>
      </c>
      <c r="J87" s="132">
        <v>5.3658</v>
      </c>
      <c r="K87" s="132" t="s">
        <v>72</v>
      </c>
      <c r="L87" s="31"/>
      <c r="M87" s="41"/>
      <c r="N87" s="58"/>
      <c r="O87" s="58"/>
      <c r="P87" s="58"/>
      <c r="Q87" s="58"/>
      <c r="R87" s="59"/>
      <c r="S87" s="58"/>
      <c r="T87" s="58"/>
      <c r="U87" s="78"/>
      <c r="V87" s="80"/>
      <c r="W87" s="78"/>
      <c r="X87" s="33"/>
    </row>
    <row r="88" spans="2:24" ht="15.75">
      <c r="B88" s="8"/>
      <c r="C88" s="9"/>
      <c r="D88" s="9"/>
      <c r="E88" s="9"/>
      <c r="F88" s="9"/>
      <c r="G88" s="114"/>
      <c r="H88" s="114"/>
      <c r="L88" s="31"/>
      <c r="M88" s="41"/>
      <c r="N88" s="58"/>
      <c r="O88" s="58"/>
      <c r="P88" s="58"/>
      <c r="Q88" s="58"/>
      <c r="R88" s="58"/>
      <c r="S88" s="59"/>
      <c r="T88" s="58"/>
      <c r="U88" s="79"/>
      <c r="V88" s="34"/>
      <c r="W88" s="34"/>
      <c r="X88" s="34"/>
    </row>
    <row r="89" spans="2:24" ht="16.5" customHeight="1">
      <c r="B89" s="10" t="s">
        <v>38</v>
      </c>
      <c r="E89" s="28"/>
      <c r="F89" s="28"/>
      <c r="G89" s="115"/>
      <c r="H89" s="115"/>
      <c r="I89" s="28"/>
      <c r="J89" s="28"/>
      <c r="M89" s="58"/>
      <c r="N89" s="58"/>
      <c r="O89" s="58"/>
      <c r="P89" s="58"/>
      <c r="Q89" s="58"/>
      <c r="R89" s="58"/>
      <c r="S89" s="58"/>
      <c r="T89" s="59"/>
      <c r="U89" s="79"/>
      <c r="V89" s="34"/>
      <c r="W89" s="34"/>
      <c r="X89" s="34"/>
    </row>
    <row r="90" spans="2:24" ht="16.5" customHeight="1">
      <c r="B90" s="1" t="s">
        <v>75</v>
      </c>
      <c r="E90" s="28">
        <f>1/E80</f>
        <v>0.898876404494382</v>
      </c>
      <c r="F90" s="87"/>
      <c r="G90" s="116"/>
      <c r="H90" s="116"/>
      <c r="I90" s="87"/>
      <c r="J90" s="87"/>
      <c r="K90" s="88"/>
      <c r="L90" s="88"/>
      <c r="M90" s="89"/>
      <c r="N90" s="89"/>
      <c r="O90" s="58"/>
      <c r="P90" s="58"/>
      <c r="Q90" s="58"/>
      <c r="R90" s="58"/>
      <c r="S90" s="58"/>
      <c r="T90" s="59"/>
      <c r="U90" s="79"/>
      <c r="V90" s="34"/>
      <c r="W90" s="34"/>
      <c r="X90" s="34"/>
    </row>
    <row r="91" spans="2:24" ht="15.75" customHeight="1">
      <c r="B91" s="1" t="s">
        <v>39</v>
      </c>
      <c r="E91" s="28"/>
      <c r="F91" s="90"/>
      <c r="G91" s="117"/>
      <c r="H91" s="91"/>
      <c r="I91" s="87"/>
      <c r="J91" s="87"/>
      <c r="K91" s="92"/>
      <c r="L91" s="92"/>
      <c r="M91" s="93"/>
      <c r="N91" s="94"/>
      <c r="O91" s="79"/>
      <c r="P91" s="79"/>
      <c r="Q91" s="79"/>
      <c r="R91" s="79"/>
      <c r="S91" s="79"/>
      <c r="T91" s="79"/>
      <c r="U91" s="76"/>
      <c r="V91" s="34"/>
      <c r="W91" s="34"/>
      <c r="X91" s="34"/>
    </row>
    <row r="92" spans="2:24" ht="15.75" customHeight="1">
      <c r="B92" s="1" t="s">
        <v>74</v>
      </c>
      <c r="E92" s="28"/>
      <c r="F92" s="90"/>
      <c r="G92" s="117"/>
      <c r="H92" s="91"/>
      <c r="I92" s="87"/>
      <c r="J92" s="87"/>
      <c r="K92" s="92"/>
      <c r="L92" s="92"/>
      <c r="M92" s="93"/>
      <c r="N92" s="94"/>
      <c r="O92" s="79"/>
      <c r="P92" s="79"/>
      <c r="Q92" s="79"/>
      <c r="R92" s="79"/>
      <c r="S92" s="79"/>
      <c r="T92" s="79"/>
      <c r="U92" s="76"/>
      <c r="V92" s="34"/>
      <c r="W92" s="34"/>
      <c r="X92" s="34"/>
    </row>
    <row r="93" spans="2:24" ht="15" customHeight="1">
      <c r="B93" s="1" t="s">
        <v>40</v>
      </c>
      <c r="E93" s="28"/>
      <c r="F93" s="95"/>
      <c r="G93" s="116"/>
      <c r="H93" s="116"/>
      <c r="I93" s="87"/>
      <c r="J93" s="87"/>
      <c r="K93" s="92"/>
      <c r="L93" s="92"/>
      <c r="M93" s="96"/>
      <c r="N93" s="97"/>
      <c r="O93" s="77"/>
      <c r="P93" s="77"/>
      <c r="Q93" s="77"/>
      <c r="R93" s="77"/>
      <c r="S93" s="77"/>
      <c r="T93" s="77"/>
      <c r="U93" s="77"/>
      <c r="V93" s="77"/>
      <c r="W93" s="77"/>
      <c r="X93" s="34"/>
    </row>
    <row r="94" spans="2:24" ht="15">
      <c r="B94" s="1" t="s">
        <v>41</v>
      </c>
      <c r="E94" s="28"/>
      <c r="F94" s="87"/>
      <c r="G94" s="116"/>
      <c r="H94" s="116"/>
      <c r="I94" s="87"/>
      <c r="J94" s="87"/>
      <c r="K94" s="92"/>
      <c r="L94" s="96"/>
      <c r="M94" s="97"/>
      <c r="N94" s="96"/>
      <c r="O94" s="77"/>
      <c r="P94" s="77"/>
      <c r="Q94" s="77"/>
      <c r="R94" s="77"/>
      <c r="S94" s="77"/>
      <c r="T94" s="77"/>
      <c r="U94" s="83"/>
      <c r="V94" s="77"/>
      <c r="W94" s="77"/>
      <c r="X94" s="34"/>
    </row>
    <row r="95" spans="2:24" ht="15">
      <c r="B95" s="1" t="s">
        <v>42</v>
      </c>
      <c r="E95" s="28"/>
      <c r="F95" s="87"/>
      <c r="G95" s="116"/>
      <c r="H95" s="116"/>
      <c r="I95" s="87"/>
      <c r="J95" s="87"/>
      <c r="K95" s="92"/>
      <c r="L95" s="97"/>
      <c r="M95" s="97"/>
      <c r="N95" s="97"/>
      <c r="O95" s="81"/>
      <c r="P95" s="77"/>
      <c r="Q95" s="77"/>
      <c r="R95" s="77"/>
      <c r="S95" s="77"/>
      <c r="T95" s="77"/>
      <c r="U95" s="77"/>
      <c r="V95" s="77"/>
      <c r="W95" s="77"/>
      <c r="X95" s="34"/>
    </row>
    <row r="96" spans="2:24" ht="15">
      <c r="B96" s="1" t="s">
        <v>43</v>
      </c>
      <c r="F96" s="88"/>
      <c r="G96" s="118"/>
      <c r="H96" s="118"/>
      <c r="I96" s="98"/>
      <c r="J96" s="92"/>
      <c r="K96" s="92"/>
      <c r="L96" s="97"/>
      <c r="M96" s="97"/>
      <c r="N96" s="97"/>
      <c r="O96" s="77"/>
      <c r="P96" s="81"/>
      <c r="Q96" s="77"/>
      <c r="R96" s="77"/>
      <c r="S96" s="77"/>
      <c r="T96" s="77"/>
      <c r="U96" s="77"/>
      <c r="V96" s="77"/>
      <c r="W96" s="77"/>
      <c r="X96" s="34"/>
    </row>
    <row r="97" spans="2:24" ht="15">
      <c r="B97" s="1" t="s">
        <v>44</v>
      </c>
      <c r="F97" s="88"/>
      <c r="G97" s="118"/>
      <c r="H97" s="118"/>
      <c r="I97" s="98"/>
      <c r="J97" s="92"/>
      <c r="K97" s="99"/>
      <c r="L97" s="97"/>
      <c r="M97" s="96"/>
      <c r="N97" s="97"/>
      <c r="O97" s="77"/>
      <c r="P97" s="77"/>
      <c r="Q97" s="77"/>
      <c r="R97" s="77"/>
      <c r="S97" s="77"/>
      <c r="T97" s="77"/>
      <c r="U97" s="77"/>
      <c r="V97" s="77"/>
      <c r="W97" s="77"/>
      <c r="X97" s="34"/>
    </row>
    <row r="98" spans="2:24" ht="15">
      <c r="B98" s="1" t="s">
        <v>45</v>
      </c>
      <c r="G98" s="114"/>
      <c r="H98" s="114"/>
      <c r="J98" s="34"/>
      <c r="K98" s="77"/>
      <c r="L98" s="77"/>
      <c r="M98" s="81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34"/>
    </row>
    <row r="99" spans="2:24" ht="15">
      <c r="B99" s="1" t="s">
        <v>46</v>
      </c>
      <c r="G99" s="114"/>
      <c r="H99" s="114"/>
      <c r="J99" s="34"/>
      <c r="K99" s="77"/>
      <c r="L99" s="77"/>
      <c r="M99" s="77"/>
      <c r="N99" s="81"/>
      <c r="O99" s="77"/>
      <c r="P99" s="77"/>
      <c r="Q99" s="77"/>
      <c r="R99" s="77"/>
      <c r="S99" s="77"/>
      <c r="T99" s="77"/>
      <c r="U99" s="77"/>
      <c r="V99" s="81"/>
      <c r="W99" s="77"/>
      <c r="X99" s="34"/>
    </row>
    <row r="100" spans="2:24" ht="15">
      <c r="B100" s="1" t="s">
        <v>47</v>
      </c>
      <c r="G100" s="114"/>
      <c r="H100" s="114"/>
      <c r="J100" s="34"/>
      <c r="K100" s="77"/>
      <c r="L100" s="77"/>
      <c r="M100" s="77"/>
      <c r="N100" s="77"/>
      <c r="O100" s="81"/>
      <c r="P100" s="77"/>
      <c r="Q100" s="77"/>
      <c r="R100" s="77"/>
      <c r="S100" s="77"/>
      <c r="T100" s="77"/>
      <c r="U100" s="77"/>
      <c r="V100" s="77"/>
      <c r="W100" s="81"/>
      <c r="X100" s="34"/>
    </row>
    <row r="101" spans="2:24" ht="15">
      <c r="B101" s="1" t="s">
        <v>48</v>
      </c>
      <c r="G101" s="114"/>
      <c r="H101" s="114"/>
      <c r="J101" s="34"/>
      <c r="K101" s="77"/>
      <c r="L101" s="77"/>
      <c r="M101" s="77"/>
      <c r="N101" s="77"/>
      <c r="O101" s="77"/>
      <c r="P101" s="81"/>
      <c r="Q101" s="77"/>
      <c r="R101" s="77"/>
      <c r="S101" s="77"/>
      <c r="T101" s="77"/>
      <c r="U101" s="77"/>
      <c r="V101" s="34"/>
      <c r="W101" s="34"/>
      <c r="X101" s="34"/>
    </row>
    <row r="102" spans="2:24" ht="15">
      <c r="B102" s="1" t="s">
        <v>49</v>
      </c>
      <c r="G102" s="114"/>
      <c r="H102" s="114"/>
      <c r="J102" s="34"/>
      <c r="K102" s="77"/>
      <c r="L102" s="77"/>
      <c r="M102" s="77"/>
      <c r="N102" s="77"/>
      <c r="O102" s="77"/>
      <c r="P102" s="77"/>
      <c r="Q102" s="81"/>
      <c r="R102" s="77"/>
      <c r="S102" s="77"/>
      <c r="T102" s="77"/>
      <c r="U102" s="82"/>
      <c r="V102" s="34"/>
      <c r="W102" s="34"/>
      <c r="X102" s="34"/>
    </row>
    <row r="103" spans="2:24" ht="15">
      <c r="B103" s="1" t="s">
        <v>50</v>
      </c>
      <c r="G103" s="114"/>
      <c r="H103" s="114"/>
      <c r="J103" s="34"/>
      <c r="K103" s="77"/>
      <c r="L103" s="77"/>
      <c r="M103" s="77"/>
      <c r="N103" s="77"/>
      <c r="O103" s="77"/>
      <c r="P103" s="77"/>
      <c r="Q103" s="77"/>
      <c r="R103" s="81"/>
      <c r="S103" s="77"/>
      <c r="T103" s="77"/>
      <c r="U103" s="34"/>
      <c r="V103" s="34"/>
      <c r="W103" s="34"/>
      <c r="X103" s="34"/>
    </row>
    <row r="104" spans="2:23" ht="15">
      <c r="B104" s="1" t="s">
        <v>51</v>
      </c>
      <c r="G104" s="114"/>
      <c r="H104" s="114"/>
      <c r="J104" s="34"/>
      <c r="K104" s="77"/>
      <c r="L104" s="77"/>
      <c r="M104" s="77"/>
      <c r="N104" s="77"/>
      <c r="O104" s="77"/>
      <c r="P104" s="77"/>
      <c r="Q104" s="77"/>
      <c r="R104" s="77"/>
      <c r="S104" s="81"/>
      <c r="T104" s="77"/>
      <c r="U104" s="34"/>
      <c r="V104" s="34"/>
      <c r="W104" s="34"/>
    </row>
    <row r="105" spans="2:23" ht="15">
      <c r="B105" s="1" t="s">
        <v>52</v>
      </c>
      <c r="G105" s="114"/>
      <c r="H105" s="114"/>
      <c r="J105" s="34"/>
      <c r="K105" s="34"/>
      <c r="L105" s="77"/>
      <c r="M105" s="77"/>
      <c r="N105" s="77"/>
      <c r="O105" s="77"/>
      <c r="P105" s="77"/>
      <c r="Q105" s="77"/>
      <c r="R105" s="77"/>
      <c r="S105" s="77"/>
      <c r="T105" s="81"/>
      <c r="U105" s="34"/>
      <c r="V105" s="34"/>
      <c r="W105" s="34"/>
    </row>
    <row r="106" spans="2:23" ht="15">
      <c r="B106" s="1" t="s">
        <v>53</v>
      </c>
      <c r="G106" s="114"/>
      <c r="H106" s="114"/>
      <c r="J106" s="34"/>
      <c r="K106" s="34"/>
      <c r="L106" s="77"/>
      <c r="M106" s="77"/>
      <c r="N106" s="77"/>
      <c r="O106" s="81"/>
      <c r="P106" s="77"/>
      <c r="Q106" s="77"/>
      <c r="R106" s="77"/>
      <c r="S106" s="77"/>
      <c r="T106" s="77"/>
      <c r="U106" s="34"/>
      <c r="V106" s="34"/>
      <c r="W106" s="34"/>
    </row>
    <row r="107" spans="2:22" ht="15">
      <c r="B107" s="1"/>
      <c r="G107" s="114"/>
      <c r="H107" s="114"/>
      <c r="J107" s="34"/>
      <c r="K107" s="34"/>
      <c r="L107" s="77"/>
      <c r="M107" s="77"/>
      <c r="N107" s="77"/>
      <c r="O107" s="77"/>
      <c r="P107" s="81"/>
      <c r="Q107" s="77"/>
      <c r="R107" s="77"/>
      <c r="S107" s="77"/>
      <c r="T107" s="77"/>
      <c r="U107" s="34"/>
      <c r="V107" s="34"/>
    </row>
    <row r="108" spans="7:22" ht="15">
      <c r="G108" s="114"/>
      <c r="H108" s="114"/>
      <c r="J108" s="34"/>
      <c r="K108" s="34"/>
      <c r="L108" s="77"/>
      <c r="M108" s="77"/>
      <c r="N108" s="77"/>
      <c r="O108" s="77"/>
      <c r="P108" s="77"/>
      <c r="Q108" s="81"/>
      <c r="R108" s="77"/>
      <c r="S108" s="77"/>
      <c r="T108" s="77"/>
      <c r="U108" s="34"/>
      <c r="V108" s="34"/>
    </row>
    <row r="109" spans="2:22" ht="15" customHeight="1">
      <c r="B109" s="148" t="s">
        <v>54</v>
      </c>
      <c r="C109" s="148"/>
      <c r="D109" s="148"/>
      <c r="E109" s="148"/>
      <c r="F109" s="148"/>
      <c r="G109" s="114"/>
      <c r="H109" s="114"/>
      <c r="J109" s="34"/>
      <c r="K109" s="34"/>
      <c r="L109" s="34"/>
      <c r="M109" s="77"/>
      <c r="N109" s="77"/>
      <c r="O109" s="77"/>
      <c r="P109" s="77"/>
      <c r="Q109" s="77"/>
      <c r="R109" s="81"/>
      <c r="S109" s="77"/>
      <c r="T109" s="77"/>
      <c r="U109" s="34"/>
      <c r="V109" s="34"/>
    </row>
    <row r="110" spans="2:22" ht="15">
      <c r="B110" s="149" t="s">
        <v>55</v>
      </c>
      <c r="C110" s="149"/>
      <c r="D110" s="149"/>
      <c r="E110" s="149"/>
      <c r="F110" s="149"/>
      <c r="G110" s="114"/>
      <c r="H110" s="114"/>
      <c r="J110" s="34"/>
      <c r="K110" s="34"/>
      <c r="L110" s="34"/>
      <c r="M110" s="77"/>
      <c r="N110" s="77"/>
      <c r="O110" s="77"/>
      <c r="P110" s="77"/>
      <c r="Q110" s="77"/>
      <c r="R110" s="77"/>
      <c r="S110" s="81"/>
      <c r="T110" s="77"/>
      <c r="U110" s="34"/>
      <c r="V110" s="34"/>
    </row>
    <row r="111" spans="2:22" ht="78" customHeight="1">
      <c r="B111" s="149" t="s">
        <v>56</v>
      </c>
      <c r="C111" s="149"/>
      <c r="D111" s="149"/>
      <c r="E111" s="149"/>
      <c r="F111" s="149"/>
      <c r="G111" s="114"/>
      <c r="H111" s="114"/>
      <c r="J111" s="34"/>
      <c r="K111" s="34"/>
      <c r="L111" s="34"/>
      <c r="M111" s="77"/>
      <c r="N111" s="77"/>
      <c r="O111" s="77"/>
      <c r="P111" s="77"/>
      <c r="Q111" s="77"/>
      <c r="R111" s="77"/>
      <c r="S111" s="77"/>
      <c r="T111" s="81"/>
      <c r="U111" s="34"/>
      <c r="V111" s="34"/>
    </row>
    <row r="112" spans="2:21" ht="15">
      <c r="B112" s="149" t="s">
        <v>57</v>
      </c>
      <c r="C112" s="149"/>
      <c r="D112" s="149"/>
      <c r="E112" s="149"/>
      <c r="F112" s="149"/>
      <c r="G112" s="114"/>
      <c r="H112" s="114"/>
      <c r="L112" s="34"/>
      <c r="M112" s="34"/>
      <c r="N112" s="34"/>
      <c r="O112" s="34"/>
      <c r="P112" s="34"/>
      <c r="Q112" s="34"/>
      <c r="R112" s="34"/>
      <c r="S112" s="34"/>
      <c r="T112" s="34"/>
      <c r="U112" s="34"/>
    </row>
    <row r="113" spans="2:21" ht="15" customHeight="1">
      <c r="B113" s="149" t="s">
        <v>58</v>
      </c>
      <c r="C113" s="149"/>
      <c r="D113" s="149"/>
      <c r="E113" s="149"/>
      <c r="F113" s="149"/>
      <c r="G113" s="114"/>
      <c r="H113" s="114"/>
      <c r="L113" s="34"/>
      <c r="M113" s="34"/>
      <c r="N113" s="34"/>
      <c r="O113" s="34"/>
      <c r="P113" s="34"/>
      <c r="Q113" s="34"/>
      <c r="R113" s="34"/>
      <c r="S113" s="34"/>
      <c r="T113" s="34"/>
      <c r="U113" s="34"/>
    </row>
    <row r="114" spans="2:21" ht="15">
      <c r="B114" s="149" t="s">
        <v>59</v>
      </c>
      <c r="C114" s="149"/>
      <c r="D114" s="149"/>
      <c r="E114" s="149"/>
      <c r="F114" s="149"/>
      <c r="G114" s="114"/>
      <c r="H114" s="114"/>
      <c r="L114" s="34"/>
      <c r="M114" s="34"/>
      <c r="N114" s="34"/>
      <c r="O114" s="34"/>
      <c r="P114" s="34"/>
      <c r="Q114" s="34"/>
      <c r="R114" s="34"/>
      <c r="S114" s="34"/>
      <c r="T114" s="34"/>
      <c r="U114" s="34"/>
    </row>
    <row r="115" spans="2:21" ht="15">
      <c r="B115" s="149" t="s">
        <v>60</v>
      </c>
      <c r="C115" s="149"/>
      <c r="D115" s="149"/>
      <c r="E115" s="149"/>
      <c r="F115" s="149"/>
      <c r="G115" s="114"/>
      <c r="H115" s="114"/>
      <c r="L115" s="34"/>
      <c r="M115" s="34"/>
      <c r="N115" s="34"/>
      <c r="O115" s="34"/>
      <c r="P115" s="34"/>
      <c r="Q115" s="34"/>
      <c r="R115" s="34"/>
      <c r="S115" s="34"/>
      <c r="T115" s="34"/>
      <c r="U115" s="34"/>
    </row>
    <row r="116" spans="2:8" ht="15">
      <c r="B116" s="150" t="s">
        <v>61</v>
      </c>
      <c r="C116" s="150"/>
      <c r="D116" s="150"/>
      <c r="E116" s="150"/>
      <c r="F116" s="150"/>
      <c r="G116" s="114"/>
      <c r="H116" s="114"/>
    </row>
    <row r="117" spans="7:8" ht="15">
      <c r="G117" s="114"/>
      <c r="H117" s="114"/>
    </row>
    <row r="118" spans="2:8" ht="15.75">
      <c r="B118" s="32" t="s">
        <v>62</v>
      </c>
      <c r="C118" s="158"/>
      <c r="D118" s="160"/>
      <c r="E118" s="160"/>
      <c r="F118" s="159"/>
      <c r="G118" s="114"/>
      <c r="H118" s="114"/>
    </row>
    <row r="119" spans="2:8" ht="30.75" customHeight="1">
      <c r="B119" s="32" t="s">
        <v>63</v>
      </c>
      <c r="C119" s="158" t="s">
        <v>64</v>
      </c>
      <c r="D119" s="159"/>
      <c r="E119" s="158" t="s">
        <v>65</v>
      </c>
      <c r="F119" s="159"/>
      <c r="G119" s="114"/>
      <c r="H119" s="114"/>
    </row>
    <row r="120" spans="2:8" ht="30.75" customHeight="1">
      <c r="B120" s="32" t="s">
        <v>66</v>
      </c>
      <c r="C120" s="158" t="s">
        <v>67</v>
      </c>
      <c r="D120" s="159"/>
      <c r="E120" s="158" t="s">
        <v>68</v>
      </c>
      <c r="F120" s="159"/>
      <c r="G120" s="114"/>
      <c r="H120" s="114"/>
    </row>
    <row r="121" spans="2:8" ht="15" customHeight="1">
      <c r="B121" s="152" t="s">
        <v>69</v>
      </c>
      <c r="C121" s="154" t="s">
        <v>70</v>
      </c>
      <c r="D121" s="155"/>
      <c r="E121" s="154" t="s">
        <v>71</v>
      </c>
      <c r="F121" s="155"/>
      <c r="G121" s="114"/>
      <c r="H121" s="114"/>
    </row>
    <row r="122" spans="2:8" ht="15" customHeight="1">
      <c r="B122" s="153"/>
      <c r="C122" s="156"/>
      <c r="D122" s="157"/>
      <c r="E122" s="156"/>
      <c r="F122" s="157"/>
      <c r="G122" s="114"/>
      <c r="H122" s="114"/>
    </row>
  </sheetData>
  <sheetProtection/>
  <mergeCells count="41">
    <mergeCell ref="B121:B122"/>
    <mergeCell ref="C121:D122"/>
    <mergeCell ref="C120:D120"/>
    <mergeCell ref="C118:F118"/>
    <mergeCell ref="B112:F112"/>
    <mergeCell ref="B113:F113"/>
    <mergeCell ref="E121:F122"/>
    <mergeCell ref="E120:F120"/>
    <mergeCell ref="E119:F119"/>
    <mergeCell ref="C119:D119"/>
    <mergeCell ref="C66:D66"/>
    <mergeCell ref="E41:F41"/>
    <mergeCell ref="E61:F61"/>
    <mergeCell ref="C61:D61"/>
    <mergeCell ref="E66:F66"/>
    <mergeCell ref="E56:F56"/>
    <mergeCell ref="C56:D56"/>
    <mergeCell ref="E46:F46"/>
    <mergeCell ref="C46:D46"/>
    <mergeCell ref="B109:F109"/>
    <mergeCell ref="B110:F110"/>
    <mergeCell ref="E71:F71"/>
    <mergeCell ref="B116:F116"/>
    <mergeCell ref="B115:F115"/>
    <mergeCell ref="B114:F114"/>
    <mergeCell ref="C71:D71"/>
    <mergeCell ref="B111:F111"/>
    <mergeCell ref="C4:F4"/>
    <mergeCell ref="C21:D21"/>
    <mergeCell ref="E16:F16"/>
    <mergeCell ref="C26:D26"/>
    <mergeCell ref="C16:D16"/>
    <mergeCell ref="E21:F21"/>
    <mergeCell ref="E51:F51"/>
    <mergeCell ref="C51:D51"/>
    <mergeCell ref="E26:F26"/>
    <mergeCell ref="C41:D41"/>
    <mergeCell ref="C31:D31"/>
    <mergeCell ref="E31:F31"/>
    <mergeCell ref="C36:D36"/>
    <mergeCell ref="E36:F3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8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2020-01-14T12:15:43Z</dcterms:modified>
  <cp:category/>
  <cp:version/>
  <cp:contentType/>
  <cp:contentStatus/>
</cp:coreProperties>
</file>