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<sst xmlns="http://schemas.openxmlformats.org/spreadsheetml/2006/main" count="170" uniqueCount="103">
  <si>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</si>
  <si>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</si>
  <si>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</si>
  <si>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</si>
  <si>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</si>
  <si>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</si>
  <si>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</si>
  <si>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</si>
  <si>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</si>
  <si>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</si>
  <si>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</si>
  <si>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</si>
  <si>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</si>
  <si>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</si>
  <si>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</si>
  <si>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</si>
  <si>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</si>
  <si>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</si>
  <si>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</si>
  <si>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</si>
  <si>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</si>
  <si>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</si>
  <si>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</si>
  <si>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</si>
  <si>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</si>
  <si>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</si>
  <si>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</si>
  <si>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</si>
  <si>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</si>
  <si>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</si>
  <si>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</si>
  <si>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</si>
  <si>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</si>
  <si>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</si>
  <si>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</si>
  <si>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</si>
  <si>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</si>
  <si>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</si>
  <si>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</si>
  <si>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</si>
  <si>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</si>
  <si>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</si>
  <si>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</si>
  <si>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</si>
  <si>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</si>
  <si>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</si>
  <si>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</si>
  <si>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</si>
  <si>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</si>
  <si>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</si>
  <si>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</si>
  <si>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</si>
  <si>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</si>
  <si>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</si>
  <si>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</si>
  <si>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</si>
  <si>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</si>
  <si>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</si>
  <si>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</si>
  <si>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</si>
  <si>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</si>
  <si>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</si>
  <si>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</si>
  <si>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</si>
  <si>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</si>
  <si>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</si>
  <si>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</si>
  <si>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</si>
  <si>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</si>
  <si>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</si>
  <si>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</si>
  <si>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</si>
  <si>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</si>
  <si>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</si>
  <si>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</si>
  <si>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</si>
  <si>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</si>
  <si>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Грудень '18 (€/МT)</t>
  </si>
  <si>
    <t>Euronext - Лютий '19 (€/МT)</t>
  </si>
  <si>
    <t>CME - Грудень'18</t>
  </si>
  <si>
    <t>Euronext -Березень '19 (€/МT)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</si>
  <si>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</si>
  <si>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</si>
  <si>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</si>
  <si>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</si>
  <si>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</si>
  <si>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</si>
  <si>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</si>
  <si>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</si>
  <si>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</si>
  <si>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</si>
  <si>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</si>
  <si>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</si>
  <si>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</si>
  <si>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</si>
  <si>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</si>
  <si>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</si>
  <si>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</si>
  <si>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</si>
  <si>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</si>
  <si>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</si>
  <si>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Euronext -Червень'19 (€/МT)</t>
  </si>
  <si>
    <t>12 грудня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</si>
</sst>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3" t="s">
        <v>102</v>
      </c>
      <c r="D4" s="164"/>
      <c r="E4" s="164"/>
      <c r="F4" s="16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7" t="s">
        <v>5</v>
      </c>
      <c r="D6" s="158"/>
      <c r="E6" s="157" t="s">
        <v>6</v>
      </c>
      <c r="F6" s="158"/>
      <c r="G6"/>
      <c r="H6"/>
      <c r="I6"/>
    </row>
    <row r="7" spans="2:6" s="6" customFormat="1" ht="15">
      <c r="B7" s="24" t="s">
        <v>79</v>
      </c>
      <c r="C7" s="117">
        <v>0.012</v>
      </c>
      <c r="D7" s="14">
        <v>3.762</v>
      </c>
      <c r="E7" s="117">
        <f aca="true" t="shared" si="0" ref="E7:F9">C7*39.3683</f>
        <v>0.4724196</v>
      </c>
      <c r="F7" s="13">
        <f t="shared" si="0"/>
        <v>148.1035446</v>
      </c>
    </row>
    <row r="8" spans="2:6" s="6" customFormat="1" ht="15">
      <c r="B8" s="24" t="s">
        <v>86</v>
      </c>
      <c r="C8" s="117">
        <v>0.004</v>
      </c>
      <c r="D8" s="14">
        <v>3.846</v>
      </c>
      <c r="E8" s="117">
        <f t="shared" si="0"/>
        <v>0.1574732</v>
      </c>
      <c r="F8" s="13">
        <f t="shared" si="0"/>
        <v>151.41048179999999</v>
      </c>
    </row>
    <row r="9" spans="2:17" s="6" customFormat="1" ht="15">
      <c r="B9" s="24" t="s">
        <v>84</v>
      </c>
      <c r="C9" s="117">
        <v>0.04</v>
      </c>
      <c r="D9" s="14">
        <v>3.92</v>
      </c>
      <c r="E9" s="117">
        <f t="shared" si="0"/>
        <v>1.574732</v>
      </c>
      <c r="F9" s="13">
        <f>D9*39.3683</f>
        <v>154.323736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7" t="s">
        <v>7</v>
      </c>
      <c r="D11" s="158"/>
      <c r="E11" s="157" t="s">
        <v>6</v>
      </c>
      <c r="F11" s="158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16">
        <v>0.72</v>
      </c>
      <c r="D12" s="13">
        <v>176</v>
      </c>
      <c r="E12" s="116">
        <f>C12/$D$86</f>
        <v>0.819672131147541</v>
      </c>
      <c r="F12" s="71">
        <f aca="true" t="shared" si="1" ref="E12:F14">D12/$D$86</f>
        <v>200.36429872495447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80</v>
      </c>
      <c r="C13" s="116">
        <v>0.71</v>
      </c>
      <c r="D13" s="13">
        <v>178</v>
      </c>
      <c r="E13" s="116">
        <f t="shared" si="1"/>
        <v>0.808287795992714</v>
      </c>
      <c r="F13" s="71">
        <f t="shared" si="1"/>
        <v>202.64116575591987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101</v>
      </c>
      <c r="C14" s="116">
        <v>0.83</v>
      </c>
      <c r="D14" s="13">
        <v>181.75</v>
      </c>
      <c r="E14" s="116">
        <f t="shared" si="1"/>
        <v>0.9448998178506375</v>
      </c>
      <c r="F14" s="71">
        <f t="shared" si="1"/>
        <v>206.91029143897998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60" t="s">
        <v>74</v>
      </c>
      <c r="D16" s="160"/>
      <c r="E16" s="157" t="s">
        <v>6</v>
      </c>
      <c r="F16" s="158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43">
        <v>1500</v>
      </c>
      <c r="D17" s="87">
        <v>26500</v>
      </c>
      <c r="E17" s="116">
        <f aca="true" t="shared" si="2" ref="E17:F19">C17/$D$87</f>
        <v>13.224014810896588</v>
      </c>
      <c r="F17" s="71">
        <f t="shared" si="2"/>
        <v>233.62426165917304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43">
        <v>60</v>
      </c>
      <c r="D18" s="87">
        <v>24760</v>
      </c>
      <c r="E18" s="116">
        <f t="shared" si="2"/>
        <v>0.5289605924358635</v>
      </c>
      <c r="F18" s="71">
        <f t="shared" si="2"/>
        <v>218.284404478533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95</v>
      </c>
      <c r="C19" s="144">
        <v>20</v>
      </c>
      <c r="D19" s="87">
        <v>24320</v>
      </c>
      <c r="E19" s="135">
        <f t="shared" si="2"/>
        <v>0.17632019747862115</v>
      </c>
      <c r="F19" s="71">
        <f t="shared" si="2"/>
        <v>214.40536013400333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7" t="s">
        <v>5</v>
      </c>
      <c r="D21" s="158"/>
      <c r="E21" s="160" t="s">
        <v>6</v>
      </c>
      <c r="F21" s="160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79</v>
      </c>
      <c r="C22" s="117">
        <v>0.054</v>
      </c>
      <c r="D22" s="14">
        <v>5.176</v>
      </c>
      <c r="E22" s="117">
        <f>C22*36.7437</f>
        <v>1.9841597999999998</v>
      </c>
      <c r="F22" s="13">
        <f aca="true" t="shared" si="3" ref="E22:F24">D22*36.7437</f>
        <v>190.1853912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86</v>
      </c>
      <c r="C23" s="117">
        <v>0.054</v>
      </c>
      <c r="D23" s="14">
        <v>5.284</v>
      </c>
      <c r="E23" s="117">
        <f t="shared" si="3"/>
        <v>1.9841597999999998</v>
      </c>
      <c r="F23" s="13">
        <f t="shared" si="3"/>
        <v>194.15371079999997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84</v>
      </c>
      <c r="C24" s="117">
        <v>0.036</v>
      </c>
      <c r="D24" s="89">
        <v>5.322</v>
      </c>
      <c r="E24" s="117">
        <f t="shared" si="3"/>
        <v>1.3227731999999999</v>
      </c>
      <c r="F24" s="13">
        <f t="shared" si="3"/>
        <v>195.54997139999998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60" t="s">
        <v>9</v>
      </c>
      <c r="D26" s="160"/>
      <c r="E26" s="157" t="s">
        <v>10</v>
      </c>
      <c r="F26" s="158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77</v>
      </c>
      <c r="C27" s="116">
        <v>0.73</v>
      </c>
      <c r="D27" s="71">
        <v>206</v>
      </c>
      <c r="E27" s="116">
        <f aca="true" t="shared" si="4" ref="E27:F29">C27/$D$86</f>
        <v>0.831056466302368</v>
      </c>
      <c r="F27" s="71">
        <f t="shared" si="4"/>
        <v>234.51730418943535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16">
        <v>0.85</v>
      </c>
      <c r="D28" s="13">
        <v>206.75</v>
      </c>
      <c r="E28" s="116">
        <f t="shared" si="4"/>
        <v>0.9676684881602915</v>
      </c>
      <c r="F28" s="71">
        <f t="shared" si="4"/>
        <v>235.37112932604737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91</v>
      </c>
      <c r="C29" s="116">
        <v>0.13</v>
      </c>
      <c r="D29" s="13">
        <v>189.5</v>
      </c>
      <c r="E29" s="116">
        <f>C29/$D$86</f>
        <v>0.14799635701275046</v>
      </c>
      <c r="F29" s="71">
        <f t="shared" si="4"/>
        <v>215.73315118397088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60" t="s">
        <v>12</v>
      </c>
      <c r="D31" s="160"/>
      <c r="E31" s="160" t="s">
        <v>10</v>
      </c>
      <c r="F31" s="160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6">
        <v>0.14</v>
      </c>
      <c r="D32" s="13">
        <v>369.5</v>
      </c>
      <c r="E32" s="116">
        <f aca="true" t="shared" si="5" ref="E32:F34">C32/$D$86</f>
        <v>0.15938069216757744</v>
      </c>
      <c r="F32" s="71">
        <f t="shared" si="5"/>
        <v>420.6511839708561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99</v>
      </c>
      <c r="C33" s="116">
        <v>0.07</v>
      </c>
      <c r="D33" s="13">
        <v>369.5</v>
      </c>
      <c r="E33" s="116">
        <f t="shared" si="5"/>
        <v>0.07969034608378872</v>
      </c>
      <c r="F33" s="71">
        <f t="shared" si="5"/>
        <v>420.6511839708561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100</v>
      </c>
      <c r="C34" s="137">
        <v>0</v>
      </c>
      <c r="D34" s="66">
        <v>367.25</v>
      </c>
      <c r="E34" s="137">
        <f t="shared" si="5"/>
        <v>0</v>
      </c>
      <c r="F34" s="71">
        <f t="shared" si="5"/>
        <v>418.0897085610201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5" t="s">
        <v>5</v>
      </c>
      <c r="D36" s="156"/>
      <c r="E36" s="155" t="s">
        <v>6</v>
      </c>
      <c r="F36" s="15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79</v>
      </c>
      <c r="C37" s="114">
        <v>0.024</v>
      </c>
      <c r="D37" s="75" t="s">
        <v>72</v>
      </c>
      <c r="E37" s="114">
        <f aca="true" t="shared" si="6" ref="E37:F39">C37*58.0164</f>
        <v>1.3923936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86</v>
      </c>
      <c r="C38" s="117">
        <v>0.024</v>
      </c>
      <c r="D38" s="75">
        <v>2.944</v>
      </c>
      <c r="E38" s="117">
        <f t="shared" si="6"/>
        <v>1.3923936</v>
      </c>
      <c r="F38" s="71">
        <f t="shared" si="6"/>
        <v>170.80028159999998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84</v>
      </c>
      <c r="C39" s="117">
        <v>0.03</v>
      </c>
      <c r="D39" s="75">
        <v>2.954</v>
      </c>
      <c r="E39" s="117">
        <f t="shared" si="6"/>
        <v>1.740492</v>
      </c>
      <c r="F39" s="71">
        <f t="shared" si="6"/>
        <v>171.3804456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5" t="s">
        <v>5</v>
      </c>
      <c r="D41" s="156"/>
      <c r="E41" s="155" t="s">
        <v>6</v>
      </c>
      <c r="F41" s="1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89</v>
      </c>
      <c r="C42" s="117">
        <v>0.05</v>
      </c>
      <c r="D42" s="75">
        <v>9.186</v>
      </c>
      <c r="E42" s="117">
        <f aca="true" t="shared" si="7" ref="E42:F44">C42*36.7437</f>
        <v>1.8371849999999998</v>
      </c>
      <c r="F42" s="71">
        <f t="shared" si="7"/>
        <v>337.5276282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81</v>
      </c>
      <c r="C43" s="117">
        <v>0.05</v>
      </c>
      <c r="D43" s="75">
        <v>9.32</v>
      </c>
      <c r="E43" s="117">
        <f t="shared" si="7"/>
        <v>1.8371849999999998</v>
      </c>
      <c r="F43" s="71">
        <f t="shared" si="7"/>
        <v>342.451284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84</v>
      </c>
      <c r="C44" s="117">
        <v>0.046</v>
      </c>
      <c r="D44" s="75">
        <v>9.45</v>
      </c>
      <c r="E44" s="117">
        <f t="shared" si="7"/>
        <v>1.6902101999999999</v>
      </c>
      <c r="F44" s="71">
        <f t="shared" si="7"/>
        <v>347.2279649999999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60" t="s">
        <v>73</v>
      </c>
      <c r="D46" s="160"/>
      <c r="E46" s="157" t="s">
        <v>6</v>
      </c>
      <c r="F46" s="158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2" customFormat="1" ht="15">
      <c r="B52" s="24" t="s">
        <v>79</v>
      </c>
      <c r="C52" s="117">
        <v>1.9</v>
      </c>
      <c r="D52" s="76">
        <v>311.3</v>
      </c>
      <c r="E52" s="117">
        <f aca="true" t="shared" si="8" ref="E52:F54">C52*1.1023</f>
        <v>2.09437</v>
      </c>
      <c r="F52" s="76">
        <f t="shared" si="8"/>
        <v>343.14599000000004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89</v>
      </c>
      <c r="C53" s="117">
        <v>1.7</v>
      </c>
      <c r="D53" s="76">
        <v>313.1</v>
      </c>
      <c r="E53" s="117">
        <f t="shared" si="8"/>
        <v>1.87391</v>
      </c>
      <c r="F53" s="76">
        <f t="shared" si="8"/>
        <v>345.13013000000007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81</v>
      </c>
      <c r="C54" s="117">
        <v>1.9</v>
      </c>
      <c r="D54" s="76">
        <v>317</v>
      </c>
      <c r="E54" s="117">
        <f>C54*1.1023</f>
        <v>2.09437</v>
      </c>
      <c r="F54" s="76">
        <f t="shared" si="8"/>
        <v>349.4291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5" t="s">
        <v>18</v>
      </c>
      <c r="D56" s="156"/>
      <c r="E56" s="155" t="s">
        <v>19</v>
      </c>
      <c r="F56" s="15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6">
        <v>0.09</v>
      </c>
      <c r="D57" s="71">
        <v>28.74</v>
      </c>
      <c r="E57" s="116">
        <f aca="true" t="shared" si="9" ref="E57:F59">C57/454*1000</f>
        <v>0.19823788546255505</v>
      </c>
      <c r="F57" s="71">
        <f t="shared" si="9"/>
        <v>63.303964757709245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93</v>
      </c>
      <c r="C58" s="116">
        <v>0.08</v>
      </c>
      <c r="D58" s="71">
        <v>29.2</v>
      </c>
      <c r="E58" s="116">
        <f t="shared" si="9"/>
        <v>0.1762114537444934</v>
      </c>
      <c r="F58" s="71">
        <f t="shared" si="9"/>
        <v>64.31718061674009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81</v>
      </c>
      <c r="C59" s="116">
        <v>0.08</v>
      </c>
      <c r="D59" s="71">
        <v>29.35</v>
      </c>
      <c r="E59" s="116">
        <f t="shared" si="9"/>
        <v>0.1762114537444934</v>
      </c>
      <c r="F59" s="71">
        <f t="shared" si="9"/>
        <v>64.64757709251101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5" t="s">
        <v>21</v>
      </c>
      <c r="D61" s="156"/>
      <c r="E61" s="155" t="s">
        <v>6</v>
      </c>
      <c r="F61" s="15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85</v>
      </c>
      <c r="C62" s="114">
        <v>0.095</v>
      </c>
      <c r="D62" s="75">
        <v>10.54</v>
      </c>
      <c r="E62" s="114">
        <f aca="true" t="shared" si="10" ref="E62:F64">C62*22.026</f>
        <v>2.09247</v>
      </c>
      <c r="F62" s="71">
        <f t="shared" si="10"/>
        <v>232.15403999999998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81</v>
      </c>
      <c r="C63" s="114">
        <v>0.115</v>
      </c>
      <c r="D63" s="75">
        <v>10.7</v>
      </c>
      <c r="E63" s="114">
        <f t="shared" si="10"/>
        <v>2.5329900000000003</v>
      </c>
      <c r="F63" s="71">
        <f t="shared" si="10"/>
        <v>235.67819999999998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84</v>
      </c>
      <c r="C64" s="114">
        <v>0.12</v>
      </c>
      <c r="D64" s="75">
        <v>11</v>
      </c>
      <c r="E64" s="114">
        <f t="shared" si="10"/>
        <v>2.6431199999999997</v>
      </c>
      <c r="F64" s="71">
        <f t="shared" si="10"/>
        <v>242.286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5" t="s">
        <v>94</v>
      </c>
      <c r="D66" s="156"/>
      <c r="E66" s="155" t="s">
        <v>23</v>
      </c>
      <c r="F66" s="156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92</v>
      </c>
      <c r="C67" s="117">
        <v>0.021</v>
      </c>
      <c r="D67" s="75">
        <v>1.253</v>
      </c>
      <c r="E67" s="117">
        <f aca="true" t="shared" si="11" ref="E67:F69">C67/3.785</f>
        <v>0.005548216644649934</v>
      </c>
      <c r="F67" s="71">
        <f t="shared" si="11"/>
        <v>0.33104359313077936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85</v>
      </c>
      <c r="C68" s="117">
        <v>0.017</v>
      </c>
      <c r="D68" s="75">
        <v>1.28</v>
      </c>
      <c r="E68" s="117">
        <f t="shared" si="11"/>
        <v>0.004491413474240423</v>
      </c>
      <c r="F68" s="71">
        <f t="shared" si="11"/>
        <v>0.3381770145310436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98</v>
      </c>
      <c r="C69" s="117">
        <v>0.016</v>
      </c>
      <c r="D69" s="75">
        <v>1.318</v>
      </c>
      <c r="E69" s="117">
        <f t="shared" si="11"/>
        <v>0.004227212681638045</v>
      </c>
      <c r="F69" s="71">
        <f t="shared" si="11"/>
        <v>0.34821664464993396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5" t="s">
        <v>25</v>
      </c>
      <c r="D71" s="156"/>
      <c r="E71" s="155" t="s">
        <v>26</v>
      </c>
      <c r="F71" s="156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92</v>
      </c>
      <c r="C72" s="142">
        <v>0.005</v>
      </c>
      <c r="D72" s="126">
        <v>0.9065</v>
      </c>
      <c r="E72" s="142">
        <f>C72/454*100</f>
        <v>0.0011013215859030838</v>
      </c>
      <c r="F72" s="77">
        <f>D72/454*1000</f>
        <v>1.9966960352422904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85</v>
      </c>
      <c r="C73" s="166">
        <v>0</v>
      </c>
      <c r="D73" s="126">
        <v>0.925</v>
      </c>
      <c r="E73" s="166">
        <f>C73/454*100</f>
        <v>0</v>
      </c>
      <c r="F73" s="77">
        <f>D73/454*1000</f>
        <v>2.037444933920705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98</v>
      </c>
      <c r="C74" s="166">
        <v>0</v>
      </c>
      <c r="D74" s="126">
        <v>0.94</v>
      </c>
      <c r="E74" s="166">
        <f>C74/454*100</f>
        <v>0</v>
      </c>
      <c r="F74" s="77">
        <f>D74/454*1000</f>
        <v>2.0704845814977975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2" t="s">
        <v>25</v>
      </c>
      <c r="D76" s="162"/>
      <c r="E76" s="155" t="s">
        <v>28</v>
      </c>
      <c r="F76" s="15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81</v>
      </c>
      <c r="C77" s="141">
        <v>0.0009</v>
      </c>
      <c r="D77" s="127">
        <v>0.1272</v>
      </c>
      <c r="E77" s="141">
        <f aca="true" t="shared" si="12" ref="E77:F79">C77/454*1000000</f>
        <v>1.9823788546255507</v>
      </c>
      <c r="F77" s="71">
        <f t="shared" si="12"/>
        <v>280.17621145374454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84</v>
      </c>
      <c r="C78" s="141">
        <v>0.0009</v>
      </c>
      <c r="D78" s="127" t="s">
        <v>72</v>
      </c>
      <c r="E78" s="141">
        <f t="shared" si="12"/>
        <v>1.9823788546255507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41">
        <v>0.0009</v>
      </c>
      <c r="D79" s="127" t="s">
        <v>72</v>
      </c>
      <c r="E79" s="141">
        <f t="shared" si="12"/>
        <v>1.9823788546255507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1.1384</v>
      </c>
      <c r="F85" s="128">
        <v>0.0088</v>
      </c>
      <c r="G85" s="128">
        <v>1.2684</v>
      </c>
      <c r="H85" s="128">
        <v>1.0081</v>
      </c>
      <c r="I85" s="128">
        <v>0.7492</v>
      </c>
      <c r="J85" s="128">
        <v>0.7238</v>
      </c>
      <c r="K85" s="128">
        <v>0.1281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0.8784</v>
      </c>
      <c r="E86" s="129" t="s">
        <v>72</v>
      </c>
      <c r="F86" s="129">
        <v>0.0077</v>
      </c>
      <c r="G86" s="129">
        <v>1.1142</v>
      </c>
      <c r="H86" s="129">
        <v>0.8855</v>
      </c>
      <c r="I86" s="129">
        <v>0.6581</v>
      </c>
      <c r="J86" s="129">
        <v>0.6358</v>
      </c>
      <c r="K86" s="129">
        <v>0.1125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113.43</v>
      </c>
      <c r="E87" s="128">
        <v>129.1287</v>
      </c>
      <c r="F87" s="128" t="s">
        <v>72</v>
      </c>
      <c r="G87" s="128">
        <v>143.8746</v>
      </c>
      <c r="H87" s="128">
        <v>114.3448</v>
      </c>
      <c r="I87" s="128">
        <v>84.979</v>
      </c>
      <c r="J87" s="128">
        <v>82.1006</v>
      </c>
      <c r="K87" s="128">
        <v>14.5248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0.7884</v>
      </c>
      <c r="E88" s="129">
        <v>0.8975</v>
      </c>
      <c r="F88" s="129">
        <v>0.007</v>
      </c>
      <c r="G88" s="129" t="s">
        <v>72</v>
      </c>
      <c r="H88" s="129">
        <v>0.7948</v>
      </c>
      <c r="I88" s="129">
        <v>0.5906</v>
      </c>
      <c r="J88" s="129">
        <v>0.5706</v>
      </c>
      <c r="K88" s="129">
        <v>0.101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0.992</v>
      </c>
      <c r="E89" s="128">
        <v>1.1293</v>
      </c>
      <c r="F89" s="128">
        <v>0.0087</v>
      </c>
      <c r="G89" s="128">
        <v>1.2583</v>
      </c>
      <c r="H89" s="128" t="s">
        <v>72</v>
      </c>
      <c r="I89" s="128">
        <v>0.7432</v>
      </c>
      <c r="J89" s="128">
        <v>0.718</v>
      </c>
      <c r="K89" s="128">
        <v>0.127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1.3348</v>
      </c>
      <c r="E90" s="129">
        <v>1.5195</v>
      </c>
      <c r="F90" s="129">
        <v>0.0118</v>
      </c>
      <c r="G90" s="129">
        <v>1.6931</v>
      </c>
      <c r="H90" s="129">
        <v>1.3456</v>
      </c>
      <c r="I90" s="129" t="s">
        <v>72</v>
      </c>
      <c r="J90" s="129">
        <v>0.9661</v>
      </c>
      <c r="K90" s="129">
        <v>0.1709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1.3816</v>
      </c>
      <c r="E91" s="128">
        <v>1.5728</v>
      </c>
      <c r="F91" s="128">
        <v>0.0122</v>
      </c>
      <c r="G91" s="128">
        <v>1.7524</v>
      </c>
      <c r="H91" s="128">
        <v>1.3927</v>
      </c>
      <c r="I91" s="128">
        <v>1.0351</v>
      </c>
      <c r="J91" s="128" t="s">
        <v>72</v>
      </c>
      <c r="K91" s="128">
        <v>0.1769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7.8094</v>
      </c>
      <c r="E92" s="129">
        <v>8.8902</v>
      </c>
      <c r="F92" s="129">
        <v>0.0689</v>
      </c>
      <c r="G92" s="129">
        <v>9.9054</v>
      </c>
      <c r="H92" s="129">
        <v>7.8724</v>
      </c>
      <c r="I92" s="129">
        <v>5.8506</v>
      </c>
      <c r="J92" s="129">
        <v>5.6524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9" t="s">
        <v>54</v>
      </c>
      <c r="C114" s="159"/>
      <c r="D114" s="159"/>
      <c r="E114" s="159"/>
      <c r="F114" s="159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5" t="s">
        <v>55</v>
      </c>
      <c r="C115" s="145"/>
      <c r="D115" s="145"/>
      <c r="E115" s="145"/>
      <c r="F115" s="145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5" t="s">
        <v>56</v>
      </c>
      <c r="C116" s="145"/>
      <c r="D116" s="145"/>
      <c r="E116" s="145"/>
      <c r="F116" s="145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5" t="s">
        <v>57</v>
      </c>
      <c r="C117" s="145"/>
      <c r="D117" s="145"/>
      <c r="E117" s="145"/>
      <c r="F117" s="145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5" t="s">
        <v>58</v>
      </c>
      <c r="C118" s="145"/>
      <c r="D118" s="145"/>
      <c r="E118" s="145"/>
      <c r="F118" s="145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5" t="s">
        <v>59</v>
      </c>
      <c r="C119" s="145"/>
      <c r="D119" s="145"/>
      <c r="E119" s="145"/>
      <c r="F119" s="145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5" t="s">
        <v>60</v>
      </c>
      <c r="C120" s="145"/>
      <c r="D120" s="145"/>
      <c r="E120" s="145"/>
      <c r="F120" s="145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1" t="s">
        <v>61</v>
      </c>
      <c r="C121" s="161"/>
      <c r="D121" s="161"/>
      <c r="E121" s="161"/>
      <c r="F121" s="161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2"/>
      <c r="D123" s="154"/>
      <c r="E123" s="154"/>
      <c r="F123" s="153"/>
      <c r="G123" s="120"/>
      <c r="H123" s="120"/>
    </row>
    <row r="124" spans="2:8" ht="30.75" customHeight="1">
      <c r="B124" s="32" t="s">
        <v>63</v>
      </c>
      <c r="C124" s="152" t="s">
        <v>64</v>
      </c>
      <c r="D124" s="153"/>
      <c r="E124" s="152" t="s">
        <v>65</v>
      </c>
      <c r="F124" s="153"/>
      <c r="G124" s="120"/>
      <c r="H124" s="120"/>
    </row>
    <row r="125" spans="2:8" ht="30.75" customHeight="1">
      <c r="B125" s="32" t="s">
        <v>66</v>
      </c>
      <c r="C125" s="152" t="s">
        <v>67</v>
      </c>
      <c r="D125" s="153"/>
      <c r="E125" s="152" t="s">
        <v>68</v>
      </c>
      <c r="F125" s="153"/>
      <c r="G125" s="120"/>
      <c r="H125" s="120"/>
    </row>
    <row r="126" spans="2:8" ht="15" customHeight="1">
      <c r="B126" s="146" t="s">
        <v>69</v>
      </c>
      <c r="C126" s="148" t="s">
        <v>70</v>
      </c>
      <c r="D126" s="149"/>
      <c r="E126" s="148" t="s">
        <v>71</v>
      </c>
      <c r="F126" s="149"/>
      <c r="G126" s="120"/>
      <c r="H126" s="120"/>
    </row>
    <row r="127" spans="2:8" ht="15" customHeight="1">
      <c r="B127" s="147"/>
      <c r="C127" s="150"/>
      <c r="D127" s="151"/>
      <c r="E127" s="150"/>
      <c r="F127" s="151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2018-12-13T08:53:28Z</dcterms:modified>
  <cp:category/>
  <cp:version/>
  <cp:contentType/>
  <cp:contentStatus/>
</cp:coreProperties>
</file>