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<sst xmlns="http://schemas.openxmlformats.org/spreadsheetml/2006/main" count="174" uniqueCount="104">
  <si>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</si>
  <si>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</si>
  <si>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</si>
  <si>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</si>
  <si>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</si>
  <si>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</si>
  <si>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</si>
  <si>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</si>
  <si>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</si>
  <si>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</si>
  <si>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</si>
  <si>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</si>
  <si>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</si>
  <si>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</si>
  <si>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</si>
  <si>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</si>
  <si>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</si>
  <si>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</si>
  <si>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</si>
  <si>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</si>
  <si>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</si>
  <si>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</si>
  <si>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</si>
  <si>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</si>
  <si>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</si>
  <si>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</si>
  <si>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</si>
  <si>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</si>
  <si>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</si>
  <si>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</si>
  <si>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</si>
  <si>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</si>
  <si>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</si>
  <si>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</si>
  <si>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</si>
  <si>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</si>
  <si>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</si>
  <si>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</si>
  <si>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</si>
  <si>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</si>
  <si>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</si>
  <si>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</si>
  <si>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</si>
  <si>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</si>
  <si>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</si>
  <si>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</si>
  <si>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</si>
  <si>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</si>
  <si>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</si>
  <si>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</si>
  <si>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</si>
  <si>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</si>
  <si>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</si>
  <si>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</si>
  <si>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</si>
  <si>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</si>
  <si>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</si>
  <si>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</si>
  <si>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</si>
  <si>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</si>
  <si>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</si>
  <si>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</si>
  <si>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</si>
  <si>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</si>
  <si>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</si>
  <si>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</si>
  <si>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</si>
  <si>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</si>
  <si>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</si>
  <si>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</si>
  <si>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</si>
  <si>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</si>
  <si>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</si>
  <si>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</si>
  <si>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</si>
  <si>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</si>
  <si>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</si>
  <si>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</si>
  <si>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</si>
  <si>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</si>
  <si>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</si>
  <si>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</si>
  <si>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</si>
  <si>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</si>
  <si>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</si>
  <si>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</si>
  <si>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</si>
  <si>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</si>
  <si>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</si>
  <si>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</si>
  <si>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</si>
  <si>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</si>
  <si>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</si>
  <si>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</si>
  <si>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</si>
  <si>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</si>
  <si>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</si>
  <si>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</si>
  <si>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</si>
  <si>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</si>
  <si>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</si>
  <si>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Euronext -Червень 20 (€/МT)</t>
  </si>
  <si>
    <t>CME -Лютий'20</t>
  </si>
  <si>
    <t>12 листопада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</si>
</sst>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6" fillId="0" borderId="17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88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G5" sqref="G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4" t="s">
        <v>103</v>
      </c>
      <c r="D4" s="145"/>
      <c r="E4" s="145"/>
      <c r="F4" s="14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9" t="s">
        <v>5</v>
      </c>
      <c r="D6" s="140"/>
      <c r="E6" s="139" t="s">
        <v>6</v>
      </c>
      <c r="F6" s="140"/>
      <c r="G6"/>
      <c r="H6"/>
      <c r="I6"/>
    </row>
    <row r="7" spans="2:6" s="6" customFormat="1" ht="15">
      <c r="B7" s="24" t="s">
        <v>81</v>
      </c>
      <c r="C7" s="115">
        <v>0.044</v>
      </c>
      <c r="D7" s="14">
        <v>3.772</v>
      </c>
      <c r="E7" s="115">
        <f>C7*39.3683</f>
        <v>1.7322052</v>
      </c>
      <c r="F7" s="13">
        <f aca="true" t="shared" si="0" ref="E7:F9">D7*39.3683</f>
        <v>148.49722759999997</v>
      </c>
    </row>
    <row r="8" spans="2:6" s="6" customFormat="1" ht="15">
      <c r="B8" s="24" t="s">
        <v>78</v>
      </c>
      <c r="C8" s="115">
        <v>0.044</v>
      </c>
      <c r="D8" s="14">
        <v>3.85</v>
      </c>
      <c r="E8" s="115">
        <f t="shared" si="0"/>
        <v>1.7322052</v>
      </c>
      <c r="F8" s="13">
        <f t="shared" si="0"/>
        <v>151.56795499999998</v>
      </c>
    </row>
    <row r="9" spans="2:17" s="6" customFormat="1" ht="15">
      <c r="B9" s="24" t="s">
        <v>92</v>
      </c>
      <c r="C9" s="115">
        <v>0.04</v>
      </c>
      <c r="D9" s="14">
        <v>3.922</v>
      </c>
      <c r="E9" s="115">
        <f t="shared" si="0"/>
        <v>1.574732</v>
      </c>
      <c r="F9" s="13">
        <f t="shared" si="0"/>
        <v>154.4024726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3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9" t="s">
        <v>7</v>
      </c>
      <c r="D11" s="140"/>
      <c r="E11" s="139" t="s">
        <v>6</v>
      </c>
      <c r="F11" s="140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14">
        <v>0.15</v>
      </c>
      <c r="D12" s="13">
        <v>163.5</v>
      </c>
      <c r="E12" s="114">
        <f>C12/$D$86</f>
        <v>0.1651436749972476</v>
      </c>
      <c r="F12" s="71">
        <f aca="true" t="shared" si="1" ref="E12:F14">D12/$D$86</f>
        <v>180.0066057469999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14">
        <v>0.3</v>
      </c>
      <c r="D13" s="13">
        <v>168</v>
      </c>
      <c r="E13" s="114">
        <f t="shared" si="1"/>
        <v>0.3302873499944952</v>
      </c>
      <c r="F13" s="71">
        <f t="shared" si="1"/>
        <v>184.96091599691732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101</v>
      </c>
      <c r="C14" s="114">
        <v>0</v>
      </c>
      <c r="D14" s="13">
        <v>173</v>
      </c>
      <c r="E14" s="114">
        <f t="shared" si="1"/>
        <v>0</v>
      </c>
      <c r="F14" s="71">
        <f t="shared" si="1"/>
        <v>190.46570516349223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14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3" t="s">
        <v>74</v>
      </c>
      <c r="D16" s="143"/>
      <c r="E16" s="139" t="s">
        <v>6</v>
      </c>
      <c r="F16" s="140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38">
        <v>100</v>
      </c>
      <c r="D17" s="87">
        <v>22110</v>
      </c>
      <c r="E17" s="128">
        <f aca="true" t="shared" si="2" ref="E17:F19">C17/$D$87</f>
        <v>0.9181050312155711</v>
      </c>
      <c r="F17" s="71">
        <f t="shared" si="2"/>
        <v>202.99302240176277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93</v>
      </c>
      <c r="C18" s="127">
        <v>0</v>
      </c>
      <c r="D18" s="87" t="s">
        <v>72</v>
      </c>
      <c r="E18" s="130">
        <f t="shared" si="2"/>
        <v>0</v>
      </c>
      <c r="F18" s="71" t="s">
        <v>72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38">
        <v>90</v>
      </c>
      <c r="D19" s="87">
        <v>24370</v>
      </c>
      <c r="E19" s="128">
        <f t="shared" si="2"/>
        <v>0.8262945280940139</v>
      </c>
      <c r="F19" s="71">
        <f t="shared" si="2"/>
        <v>223.74219610723466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39" t="s">
        <v>5</v>
      </c>
      <c r="D21" s="140"/>
      <c r="E21" s="143" t="s">
        <v>6</v>
      </c>
      <c r="F21" s="143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5">
        <v>0.112</v>
      </c>
      <c r="D22" s="14">
        <v>5.164</v>
      </c>
      <c r="E22" s="115">
        <f aca="true" t="shared" si="3" ref="E22:F24">C22*36.7437</f>
        <v>4.1152944</v>
      </c>
      <c r="F22" s="13">
        <f t="shared" si="3"/>
        <v>189.74446679999997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78</v>
      </c>
      <c r="C23" s="115">
        <v>0.112</v>
      </c>
      <c r="D23" s="14">
        <v>5.21</v>
      </c>
      <c r="E23" s="115">
        <f t="shared" si="3"/>
        <v>4.1152944</v>
      </c>
      <c r="F23" s="13">
        <f t="shared" si="3"/>
        <v>191.434677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92</v>
      </c>
      <c r="C24" s="115">
        <v>0.11</v>
      </c>
      <c r="D24" s="75">
        <v>5.264</v>
      </c>
      <c r="E24" s="115">
        <f t="shared" si="3"/>
        <v>4.0418069999999995</v>
      </c>
      <c r="F24" s="13">
        <f t="shared" si="3"/>
        <v>193.41883679999998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3" t="s">
        <v>9</v>
      </c>
      <c r="D26" s="143"/>
      <c r="E26" s="139" t="s">
        <v>10</v>
      </c>
      <c r="F26" s="140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89</v>
      </c>
      <c r="C27" s="114">
        <v>0.56</v>
      </c>
      <c r="D27" s="71">
        <v>178.25</v>
      </c>
      <c r="E27" s="114">
        <f aca="true" t="shared" si="4" ref="E27:F29">C27/$D$86</f>
        <v>0.6165363866563911</v>
      </c>
      <c r="F27" s="71">
        <f t="shared" si="4"/>
        <v>196.2457337883959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14">
        <v>0.98</v>
      </c>
      <c r="D28" s="13">
        <v>181</v>
      </c>
      <c r="E28" s="114">
        <f>C28/$D$86</f>
        <v>1.0789386766486844</v>
      </c>
      <c r="F28" s="71">
        <f t="shared" si="4"/>
        <v>199.27336783001212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90</v>
      </c>
      <c r="C29" s="114">
        <v>0.83</v>
      </c>
      <c r="D29" s="13">
        <v>182.5</v>
      </c>
      <c r="E29" s="114">
        <f t="shared" si="4"/>
        <v>0.9137950016514367</v>
      </c>
      <c r="F29" s="71">
        <f t="shared" si="4"/>
        <v>200.9248045799846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4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3" t="s">
        <v>12</v>
      </c>
      <c r="D31" s="143"/>
      <c r="E31" s="143" t="s">
        <v>10</v>
      </c>
      <c r="F31" s="14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28">
        <v>1.02</v>
      </c>
      <c r="D32" s="13">
        <v>388.25</v>
      </c>
      <c r="E32" s="128">
        <f>C32/$D$86</f>
        <v>1.1229769899812838</v>
      </c>
      <c r="F32" s="71">
        <f aca="true" t="shared" si="5" ref="E32:F34">D32/$D$86</f>
        <v>427.44687878454255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28">
        <v>0.9</v>
      </c>
      <c r="D33" s="13">
        <v>385.5</v>
      </c>
      <c r="E33" s="128">
        <f t="shared" si="5"/>
        <v>0.9908620499834857</v>
      </c>
      <c r="F33" s="71">
        <f>D33/$D$86</f>
        <v>424.41924474292637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100</v>
      </c>
      <c r="C34" s="128">
        <v>0.73</v>
      </c>
      <c r="D34" s="13">
        <v>373</v>
      </c>
      <c r="E34" s="128">
        <f t="shared" si="5"/>
        <v>0.8036992183199383</v>
      </c>
      <c r="F34" s="71">
        <f t="shared" si="5"/>
        <v>410.657271826489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1" t="s">
        <v>5</v>
      </c>
      <c r="D36" s="142"/>
      <c r="E36" s="141" t="s">
        <v>6</v>
      </c>
      <c r="F36" s="14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3">
        <v>0.044</v>
      </c>
      <c r="D37" s="75">
        <v>3.072</v>
      </c>
      <c r="E37" s="113">
        <f aca="true" t="shared" si="6" ref="E37:F39">C37*58.0164</f>
        <v>2.5527216</v>
      </c>
      <c r="F37" s="71">
        <f t="shared" si="6"/>
        <v>178.2263808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78</v>
      </c>
      <c r="C38" s="113">
        <v>0.036</v>
      </c>
      <c r="D38" s="75">
        <v>3.044</v>
      </c>
      <c r="E38" s="113">
        <f t="shared" si="6"/>
        <v>2.0885903999999997</v>
      </c>
      <c r="F38" s="71">
        <f t="shared" si="6"/>
        <v>176.6019216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92</v>
      </c>
      <c r="C39" s="113">
        <v>0.034</v>
      </c>
      <c r="D39" s="75">
        <v>3.032</v>
      </c>
      <c r="E39" s="113">
        <f t="shared" si="6"/>
        <v>1.9725576</v>
      </c>
      <c r="F39" s="71">
        <f t="shared" si="6"/>
        <v>175.9057248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1" t="s">
        <v>5</v>
      </c>
      <c r="D41" s="142"/>
      <c r="E41" s="141" t="s">
        <v>6</v>
      </c>
      <c r="F41" s="14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5">
        <v>0.006</v>
      </c>
      <c r="D42" s="75">
        <v>9.05</v>
      </c>
      <c r="E42" s="115">
        <f>C42*36.7437</f>
        <v>0.2204622</v>
      </c>
      <c r="F42" s="71">
        <f aca="true" t="shared" si="7" ref="E42:F44">D42*36.7437</f>
        <v>332.530485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86</v>
      </c>
      <c r="C43" s="160">
        <v>0</v>
      </c>
      <c r="D43" s="75">
        <v>9.16</v>
      </c>
      <c r="E43" s="160">
        <f t="shared" si="7"/>
        <v>0</v>
      </c>
      <c r="F43" s="71">
        <f t="shared" si="7"/>
        <v>336.572292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78</v>
      </c>
      <c r="C44" s="113">
        <v>0.002</v>
      </c>
      <c r="D44" s="75">
        <v>9.302</v>
      </c>
      <c r="E44" s="113">
        <f t="shared" si="7"/>
        <v>0.0734874</v>
      </c>
      <c r="F44" s="71">
        <f t="shared" si="7"/>
        <v>341.7898974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3" t="s">
        <v>73</v>
      </c>
      <c r="D46" s="143"/>
      <c r="E46" s="139" t="s">
        <v>6</v>
      </c>
      <c r="F46" s="140"/>
      <c r="G46" s="23"/>
      <c r="H46" s="23"/>
      <c r="I46" s="23"/>
      <c r="K46" s="23"/>
      <c r="L46" s="23"/>
      <c r="M46" s="23"/>
    </row>
    <row r="47" spans="2:13" s="6" customFormat="1" ht="15">
      <c r="B47" s="24" t="s">
        <v>94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1" t="s">
        <v>16</v>
      </c>
      <c r="D51" s="142"/>
      <c r="E51" s="141" t="s">
        <v>6</v>
      </c>
      <c r="F51" s="142"/>
      <c r="G51"/>
      <c r="H51"/>
      <c r="I51"/>
      <c r="J51" s="6"/>
    </row>
    <row r="52" spans="2:19" s="22" customFormat="1" ht="15">
      <c r="B52" s="24" t="s">
        <v>81</v>
      </c>
      <c r="C52" s="115">
        <v>1.7</v>
      </c>
      <c r="D52" s="76">
        <v>302.6</v>
      </c>
      <c r="E52" s="115">
        <f>C52*1.1023</f>
        <v>1.87391</v>
      </c>
      <c r="F52" s="76">
        <f aca="true" t="shared" si="8" ref="E52:F54">D52*1.1023</f>
        <v>333.55598000000003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86</v>
      </c>
      <c r="C53" s="115">
        <v>1.7</v>
      </c>
      <c r="D53" s="76">
        <v>304</v>
      </c>
      <c r="E53" s="115">
        <f t="shared" si="8"/>
        <v>1.87391</v>
      </c>
      <c r="F53" s="76">
        <f t="shared" si="8"/>
        <v>335.0992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78</v>
      </c>
      <c r="C54" s="115">
        <v>1.9</v>
      </c>
      <c r="D54" s="76">
        <v>307.3</v>
      </c>
      <c r="E54" s="115">
        <f>C54*1.1023</f>
        <v>2.09437</v>
      </c>
      <c r="F54" s="76">
        <f t="shared" si="8"/>
        <v>338.73679000000004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1" t="s">
        <v>18</v>
      </c>
      <c r="D56" s="142"/>
      <c r="E56" s="141" t="s">
        <v>19</v>
      </c>
      <c r="F56" s="14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28">
        <v>0.39</v>
      </c>
      <c r="D57" s="71">
        <v>31.05</v>
      </c>
      <c r="E57" s="128">
        <f>C57/454*1000</f>
        <v>0.8590308370044053</v>
      </c>
      <c r="F57" s="71">
        <f aca="true" t="shared" si="9" ref="E57:F59">D57/454*1000</f>
        <v>68.3920704845815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86</v>
      </c>
      <c r="C58" s="128">
        <v>0.39</v>
      </c>
      <c r="D58" s="71">
        <v>31.25</v>
      </c>
      <c r="E58" s="128">
        <f t="shared" si="9"/>
        <v>0.8590308370044053</v>
      </c>
      <c r="F58" s="71">
        <f t="shared" si="9"/>
        <v>68.83259911894272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78</v>
      </c>
      <c r="C59" s="128">
        <v>0.38</v>
      </c>
      <c r="D59" s="71">
        <v>31.52</v>
      </c>
      <c r="E59" s="128">
        <f t="shared" si="9"/>
        <v>0.8370044052863436</v>
      </c>
      <c r="F59" s="71">
        <f t="shared" si="9"/>
        <v>69.4273127753304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1" t="s">
        <v>21</v>
      </c>
      <c r="D61" s="142"/>
      <c r="E61" s="141" t="s">
        <v>6</v>
      </c>
      <c r="F61" s="14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3">
        <v>0.04</v>
      </c>
      <c r="D62" s="75" t="s">
        <v>72</v>
      </c>
      <c r="E62" s="113">
        <f>C62*22.026</f>
        <v>0.88104</v>
      </c>
      <c r="F62" s="71" t="s">
        <v>72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86</v>
      </c>
      <c r="C63" s="113">
        <v>0.05</v>
      </c>
      <c r="D63" s="75">
        <v>12</v>
      </c>
      <c r="E63" s="113">
        <f>C63*22.026</f>
        <v>1.1013</v>
      </c>
      <c r="F63" s="71">
        <f>D63*22.026</f>
        <v>264.312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78</v>
      </c>
      <c r="C64" s="113">
        <v>0.05</v>
      </c>
      <c r="D64" s="75">
        <v>12.16</v>
      </c>
      <c r="E64" s="113">
        <f>C64*22.026</f>
        <v>1.1013</v>
      </c>
      <c r="F64" s="71">
        <f>D64*22.026</f>
        <v>267.83616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1" t="s">
        <v>77</v>
      </c>
      <c r="D66" s="142"/>
      <c r="E66" s="141" t="s">
        <v>23</v>
      </c>
      <c r="F66" s="142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91</v>
      </c>
      <c r="C67" s="113">
        <v>0.012</v>
      </c>
      <c r="D67" s="75">
        <v>1.429</v>
      </c>
      <c r="E67" s="113">
        <f aca="true" t="shared" si="10" ref="E67:F69">C67/3.785</f>
        <v>0.003170409511228534</v>
      </c>
      <c r="F67" s="71">
        <f t="shared" si="10"/>
        <v>0.3775429326287979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97</v>
      </c>
      <c r="C68" s="113">
        <v>0.013</v>
      </c>
      <c r="D68" s="75">
        <v>1.404</v>
      </c>
      <c r="E68" s="113">
        <f t="shared" si="10"/>
        <v>0.0034346103038309112</v>
      </c>
      <c r="F68" s="71">
        <f t="shared" si="10"/>
        <v>0.3709379128137384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102</v>
      </c>
      <c r="C69" s="113">
        <v>0.009</v>
      </c>
      <c r="D69" s="75" t="s">
        <v>72</v>
      </c>
      <c r="E69" s="113">
        <f t="shared" si="10"/>
        <v>0.0023778071334214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1" t="s">
        <v>25</v>
      </c>
      <c r="D71" s="142"/>
      <c r="E71" s="141" t="s">
        <v>26</v>
      </c>
      <c r="F71" s="142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82</v>
      </c>
      <c r="C72" s="137">
        <v>0.00075</v>
      </c>
      <c r="D72" s="123">
        <v>1.15</v>
      </c>
      <c r="E72" s="137">
        <f>C72/454*100</f>
        <v>0.00016519823788546255</v>
      </c>
      <c r="F72" s="77">
        <f>D72/454*1000</f>
        <v>2.533039647577092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91</v>
      </c>
      <c r="C73" s="137">
        <v>0.0015</v>
      </c>
      <c r="D73" s="123">
        <v>1.1875</v>
      </c>
      <c r="E73" s="137">
        <f>C73/454*100</f>
        <v>0.0003303964757709251</v>
      </c>
      <c r="F73" s="77">
        <f>D73/454*1000</f>
        <v>2.6156387665198237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97</v>
      </c>
      <c r="C74" s="137">
        <v>0.00725</v>
      </c>
      <c r="D74" s="123">
        <v>1.221</v>
      </c>
      <c r="E74" s="137">
        <f>C74/454*100</f>
        <v>0.0015969162995594715</v>
      </c>
      <c r="F74" s="77">
        <f>D74/454*1000</f>
        <v>2.6894273127753308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49" t="s">
        <v>25</v>
      </c>
      <c r="D76" s="149"/>
      <c r="E76" s="141" t="s">
        <v>28</v>
      </c>
      <c r="F76" s="14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16">
        <v>0.0002</v>
      </c>
      <c r="D77" s="124">
        <v>0.1258</v>
      </c>
      <c r="E77" s="116">
        <f>C77/454*1000000</f>
        <v>0.4405286343612335</v>
      </c>
      <c r="F77" s="71">
        <f>D77/454*1000000</f>
        <v>277.09251101321587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16">
        <v>0.0002</v>
      </c>
      <c r="D78" s="124" t="s">
        <v>72</v>
      </c>
      <c r="E78" s="116">
        <f>C78/454*1000000</f>
        <v>0.4405286343612335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16">
        <v>0.0001</v>
      </c>
      <c r="D79" s="124" t="s">
        <v>72</v>
      </c>
      <c r="E79" s="116">
        <f>C79/454*1000000</f>
        <v>0.22026431718061676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1.1009</v>
      </c>
      <c r="F85" s="135">
        <v>0.0092</v>
      </c>
      <c r="G85" s="135">
        <v>1.2836</v>
      </c>
      <c r="H85" s="135">
        <v>1.01</v>
      </c>
      <c r="I85" s="135">
        <v>0.7539</v>
      </c>
      <c r="J85" s="135">
        <v>0.6826</v>
      </c>
      <c r="K85" s="135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0.9083</v>
      </c>
      <c r="E86" s="135" t="s">
        <v>72</v>
      </c>
      <c r="F86" s="135">
        <v>0.0083</v>
      </c>
      <c r="G86" s="135">
        <v>1.166</v>
      </c>
      <c r="H86" s="135">
        <v>0.9174</v>
      </c>
      <c r="I86" s="135">
        <v>0.6848</v>
      </c>
      <c r="J86" s="135">
        <v>0.62</v>
      </c>
      <c r="K86" s="135">
        <v>0.116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108.92</v>
      </c>
      <c r="E87" s="135">
        <v>119.91</v>
      </c>
      <c r="F87" s="135" t="s">
        <v>72</v>
      </c>
      <c r="G87" s="135">
        <v>139.8097</v>
      </c>
      <c r="H87" s="135">
        <v>110.0091</v>
      </c>
      <c r="I87" s="135">
        <v>82.117</v>
      </c>
      <c r="J87" s="135">
        <v>74.3488</v>
      </c>
      <c r="K87" s="135">
        <v>13.9069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0.7791</v>
      </c>
      <c r="E88" s="135">
        <v>0.8577</v>
      </c>
      <c r="F88" s="135">
        <v>0.0072</v>
      </c>
      <c r="G88" s="135" t="s">
        <v>72</v>
      </c>
      <c r="H88" s="135">
        <v>0.7868</v>
      </c>
      <c r="I88" s="135">
        <v>0.5873</v>
      </c>
      <c r="J88" s="135">
        <v>0.5318</v>
      </c>
      <c r="K88" s="135">
        <v>0.0995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0.9901</v>
      </c>
      <c r="E89" s="135">
        <v>1.09</v>
      </c>
      <c r="F89" s="135">
        <v>0.0091</v>
      </c>
      <c r="G89" s="135">
        <v>1.2709</v>
      </c>
      <c r="H89" s="135" t="s">
        <v>72</v>
      </c>
      <c r="I89" s="135">
        <v>0.7465</v>
      </c>
      <c r="J89" s="135">
        <v>0.6758</v>
      </c>
      <c r="K89" s="135">
        <v>0.1264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1.3264</v>
      </c>
      <c r="E90" s="135">
        <v>1.4602</v>
      </c>
      <c r="F90" s="135">
        <v>0.0122</v>
      </c>
      <c r="G90" s="135">
        <v>1.7026</v>
      </c>
      <c r="H90" s="135">
        <v>1.3397</v>
      </c>
      <c r="I90" s="135" t="s">
        <v>72</v>
      </c>
      <c r="J90" s="135">
        <v>0.9054</v>
      </c>
      <c r="K90" s="135">
        <v>0.1694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1.465</v>
      </c>
      <c r="E91" s="135">
        <v>1.6128</v>
      </c>
      <c r="F91" s="135">
        <v>0.0135</v>
      </c>
      <c r="G91" s="135">
        <v>1.8805</v>
      </c>
      <c r="H91" s="135">
        <v>1.4796</v>
      </c>
      <c r="I91" s="135">
        <v>1.1045</v>
      </c>
      <c r="J91" s="135" t="s">
        <v>72</v>
      </c>
      <c r="K91" s="135">
        <v>0.187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7.8321</v>
      </c>
      <c r="E92" s="135">
        <v>8.6224</v>
      </c>
      <c r="F92" s="135">
        <v>0.0719</v>
      </c>
      <c r="G92" s="135">
        <v>10.0533</v>
      </c>
      <c r="H92" s="135">
        <v>7.9104</v>
      </c>
      <c r="I92" s="135">
        <v>5.9048</v>
      </c>
      <c r="J92" s="135">
        <v>5.3462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0.9083477155054955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2" t="s">
        <v>54</v>
      </c>
      <c r="C114" s="152"/>
      <c r="D114" s="152"/>
      <c r="E114" s="152"/>
      <c r="F114" s="152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8" t="s">
        <v>55</v>
      </c>
      <c r="C115" s="148"/>
      <c r="D115" s="148"/>
      <c r="E115" s="148"/>
      <c r="F115" s="148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8" t="s">
        <v>56</v>
      </c>
      <c r="C116" s="148"/>
      <c r="D116" s="148"/>
      <c r="E116" s="148"/>
      <c r="F116" s="148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8" t="s">
        <v>57</v>
      </c>
      <c r="C117" s="148"/>
      <c r="D117" s="148"/>
      <c r="E117" s="148"/>
      <c r="F117" s="148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8" t="s">
        <v>58</v>
      </c>
      <c r="C118" s="148"/>
      <c r="D118" s="148"/>
      <c r="E118" s="148"/>
      <c r="F118" s="148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8" t="s">
        <v>59</v>
      </c>
      <c r="C119" s="148"/>
      <c r="D119" s="148"/>
      <c r="E119" s="148"/>
      <c r="F119" s="148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8" t="s">
        <v>60</v>
      </c>
      <c r="C120" s="148"/>
      <c r="D120" s="148"/>
      <c r="E120" s="148"/>
      <c r="F120" s="148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7" t="s">
        <v>61</v>
      </c>
      <c r="C121" s="147"/>
      <c r="D121" s="147"/>
      <c r="E121" s="147"/>
      <c r="F121" s="147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50"/>
      <c r="D123" s="159"/>
      <c r="E123" s="159"/>
      <c r="F123" s="151"/>
      <c r="G123" s="117"/>
      <c r="H123" s="117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17"/>
      <c r="H124" s="117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17"/>
      <c r="H125" s="117"/>
    </row>
    <row r="126" spans="2:8" ht="15" customHeight="1">
      <c r="B126" s="153" t="s">
        <v>69</v>
      </c>
      <c r="C126" s="155" t="s">
        <v>70</v>
      </c>
      <c r="D126" s="156"/>
      <c r="E126" s="155" t="s">
        <v>71</v>
      </c>
      <c r="F126" s="156"/>
      <c r="G126" s="117"/>
      <c r="H126" s="117"/>
    </row>
    <row r="127" spans="2:8" ht="15" customHeight="1">
      <c r="B127" s="154"/>
      <c r="C127" s="157"/>
      <c r="D127" s="158"/>
      <c r="E127" s="157"/>
      <c r="F127" s="158"/>
      <c r="G127" s="117"/>
      <c r="H127" s="11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2019-11-13T12:04:16Z</dcterms:modified>
  <cp:category/>
  <cp:version/>
  <cp:contentType/>
  <cp:contentStatus/>
</cp:coreProperties>
</file>