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<sst xmlns="http://schemas.openxmlformats.org/spreadsheetml/2006/main" count="164" uniqueCount="108">
  <si>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</si>
  <si>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</si>
  <si>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</si>
  <si>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</si>
  <si>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</si>
  <si>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</si>
  <si>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</si>
  <si>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</si>
  <si>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</si>
  <si>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</si>
  <si>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</si>
  <si>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</si>
  <si>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</si>
  <si>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</si>
  <si>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</si>
  <si>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</si>
  <si>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</si>
  <si>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</si>
  <si>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</si>
  <si>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</si>
  <si>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</si>
  <si>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</si>
  <si>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</si>
  <si>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</si>
  <si>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</si>
  <si>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</si>
  <si>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</si>
  <si>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</si>
  <si>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</si>
  <si>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</si>
  <si>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</si>
  <si>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</si>
  <si>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</si>
  <si>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</si>
  <si>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</si>
  <si>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</si>
  <si>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</si>
  <si>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</si>
  <si>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</si>
  <si>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</si>
  <si>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</si>
  <si>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</si>
  <si>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</si>
  <si>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</si>
  <si>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</si>
  <si>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</si>
  <si>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</si>
  <si>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</si>
  <si>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</si>
  <si>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</si>
  <si>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</si>
  <si>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</si>
  <si>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</si>
  <si>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</si>
  <si>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</si>
  <si>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</si>
  <si>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</si>
  <si>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</si>
  <si>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</si>
  <si>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</si>
  <si>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</si>
  <si>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</si>
  <si>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</si>
  <si>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</si>
  <si>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</si>
  <si>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</si>
  <si>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</si>
  <si>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</si>
  <si>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</si>
  <si>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</si>
  <si>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</si>
  <si>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</si>
  <si>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</si>
  <si>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</si>
  <si>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</si>
  <si>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</si>
  <si>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</si>
  <si>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</si>
  <si>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</si>
  <si>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</si>
  <si>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</si>
  <si>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</si>
  <si>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</si>
  <si>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</si>
  <si>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</si>
  <si>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</si>
  <si>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</si>
  <si>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Листопад'16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</si>
  <si>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</si>
  <si>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</si>
  <si>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</si>
  <si>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</si>
  <si>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</si>
  <si>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</si>
  <si>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</si>
  <si>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</si>
  <si>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</si>
  <si>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</si>
  <si>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</si>
  <si>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</si>
  <si>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</si>
  <si>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</si>
  <si>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</si>
  <si>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</si>
  <si>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</si>
  <si>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</si>
  <si>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TOCOM - Квітень'17 (¥/МT)</t>
  </si>
  <si>
    <t>12 жовтня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</si>
</sst>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107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2" t="s">
        <v>6</v>
      </c>
      <c r="F6" s="152"/>
      <c r="G6"/>
      <c r="H6"/>
      <c r="I6"/>
    </row>
    <row r="7" spans="2:6" s="6" customFormat="1" ht="15">
      <c r="B7" s="25" t="s">
        <v>90</v>
      </c>
      <c r="C7" s="140">
        <v>0.084</v>
      </c>
      <c r="D7" s="14">
        <v>3.374</v>
      </c>
      <c r="E7" s="140">
        <f aca="true" t="shared" si="0" ref="E7:F9">C7*39.3683</f>
        <v>3.3069372</v>
      </c>
      <c r="F7" s="13">
        <f t="shared" si="0"/>
        <v>132.82864419999999</v>
      </c>
    </row>
    <row r="8" spans="2:6" s="6" customFormat="1" ht="15">
      <c r="B8" s="25" t="s">
        <v>97</v>
      </c>
      <c r="C8" s="140">
        <v>0.082</v>
      </c>
      <c r="D8" s="14">
        <v>3.472</v>
      </c>
      <c r="E8" s="140">
        <f t="shared" si="0"/>
        <v>3.2282006</v>
      </c>
      <c r="F8" s="13">
        <f t="shared" si="0"/>
        <v>136.6867376</v>
      </c>
    </row>
    <row r="9" spans="2:17" s="6" customFormat="1" ht="15">
      <c r="B9" s="25" t="s">
        <v>104</v>
      </c>
      <c r="C9" s="140">
        <v>0.08</v>
      </c>
      <c r="D9" s="14">
        <v>3.536</v>
      </c>
      <c r="E9" s="140">
        <f t="shared" si="0"/>
        <v>3.149464</v>
      </c>
      <c r="F9" s="13">
        <f t="shared" si="0"/>
        <v>139.2063088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2" t="s">
        <v>7</v>
      </c>
      <c r="D11" s="152"/>
      <c r="E11" s="155" t="s">
        <v>6</v>
      </c>
      <c r="F11" s="15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0.32</v>
      </c>
      <c r="D12" s="13">
        <v>157.5</v>
      </c>
      <c r="E12" s="141">
        <f>C12/$D$86</f>
        <v>0.3526559400484902</v>
      </c>
      <c r="F12" s="79">
        <f>D12/D86</f>
        <v>173.57284549261627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92</v>
      </c>
      <c r="C13" s="144">
        <v>0.78</v>
      </c>
      <c r="D13" s="13">
        <v>162.25</v>
      </c>
      <c r="E13" s="144">
        <f>C13/$D$86</f>
        <v>0.8595988538681949</v>
      </c>
      <c r="F13" s="79">
        <f>D13/D86</f>
        <v>178.80758210271105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99</v>
      </c>
      <c r="C14" s="149">
        <v>0</v>
      </c>
      <c r="D14" s="13">
        <v>164</v>
      </c>
      <c r="E14" s="149">
        <f>C14/$D$86</f>
        <v>0</v>
      </c>
      <c r="F14" s="79">
        <f>D14/D86</f>
        <v>180.73616927485122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2" t="s">
        <v>84</v>
      </c>
      <c r="D16" s="152"/>
      <c r="E16" s="155" t="s">
        <v>6</v>
      </c>
      <c r="F16" s="15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87</v>
      </c>
      <c r="C17" s="141">
        <v>1500</v>
      </c>
      <c r="D17" s="103" t="s">
        <v>81</v>
      </c>
      <c r="E17" s="141">
        <f aca="true" t="shared" si="1" ref="E17:F19">C17/$D$87</f>
        <v>14.453651956060899</v>
      </c>
      <c r="F17" s="79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93</v>
      </c>
      <c r="C18" s="141">
        <v>50</v>
      </c>
      <c r="D18" s="103">
        <v>19170</v>
      </c>
      <c r="E18" s="141">
        <f t="shared" si="1"/>
        <v>0.48178839853536326</v>
      </c>
      <c r="F18" s="79">
        <f t="shared" si="1"/>
        <v>184.7176719984583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1">
        <v>70</v>
      </c>
      <c r="D19" s="103">
        <v>19370</v>
      </c>
      <c r="E19" s="141">
        <f t="shared" si="1"/>
        <v>0.6745037579495086</v>
      </c>
      <c r="F19" s="79">
        <f t="shared" si="1"/>
        <v>186.64482559259972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5" t="s">
        <v>5</v>
      </c>
      <c r="D21" s="156"/>
      <c r="E21" s="152" t="s">
        <v>6</v>
      </c>
      <c r="F21" s="152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0">
        <v>0.104</v>
      </c>
      <c r="D22" s="14">
        <v>3.966</v>
      </c>
      <c r="E22" s="140">
        <f aca="true" t="shared" si="2" ref="E22:F24">C22*36.7437</f>
        <v>3.8213447999999994</v>
      </c>
      <c r="F22" s="13">
        <f t="shared" si="2"/>
        <v>145.7255142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0">
        <v>0.084</v>
      </c>
      <c r="D23" s="14">
        <v>4.156</v>
      </c>
      <c r="E23" s="140">
        <f t="shared" si="2"/>
        <v>3.0864708</v>
      </c>
      <c r="F23" s="13">
        <f t="shared" si="2"/>
        <v>152.7068172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0">
        <v>0.08</v>
      </c>
      <c r="D24" s="107">
        <v>4.29</v>
      </c>
      <c r="E24" s="140">
        <f t="shared" si="2"/>
        <v>2.9394959999999997</v>
      </c>
      <c r="F24" s="13">
        <f t="shared" si="2"/>
        <v>157.630473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2" t="s">
        <v>9</v>
      </c>
      <c r="D26" s="152"/>
      <c r="E26" s="155" t="s">
        <v>10</v>
      </c>
      <c r="F26" s="15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103</v>
      </c>
      <c r="C27" s="144">
        <v>0.79</v>
      </c>
      <c r="D27" s="79">
        <v>159.25</v>
      </c>
      <c r="E27" s="144">
        <f>C27/$D$86</f>
        <v>0.8706193519947102</v>
      </c>
      <c r="F27" s="79">
        <f>D27/D86</f>
        <v>175.50143266475644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99</v>
      </c>
      <c r="C28" s="144">
        <v>0.61</v>
      </c>
      <c r="D28" s="13">
        <v>165.5</v>
      </c>
      <c r="E28" s="144">
        <f>C28/$D$86</f>
        <v>0.6722503857174345</v>
      </c>
      <c r="F28" s="79">
        <f>D28/D86</f>
        <v>182.38924399382853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100</v>
      </c>
      <c r="C29" s="144">
        <v>0.6</v>
      </c>
      <c r="D29" s="13">
        <v>168.5</v>
      </c>
      <c r="E29" s="144">
        <f>C29/$D$86</f>
        <v>0.661229887590919</v>
      </c>
      <c r="F29" s="79">
        <f>D29/D86</f>
        <v>185.69539343178312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2" t="s">
        <v>12</v>
      </c>
      <c r="D31" s="152"/>
      <c r="E31" s="152" t="s">
        <v>10</v>
      </c>
      <c r="F31" s="1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0.39</v>
      </c>
      <c r="D32" s="13">
        <v>383.25</v>
      </c>
      <c r="E32" s="144">
        <f>C32/$D$86</f>
        <v>0.42979942693409745</v>
      </c>
      <c r="F32" s="79">
        <f>D32/D86</f>
        <v>422.3605906986996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88</v>
      </c>
      <c r="C33" s="144">
        <v>0.26</v>
      </c>
      <c r="D33" s="13">
        <v>384</v>
      </c>
      <c r="E33" s="144">
        <f>C33/$D$86</f>
        <v>0.2865329512893983</v>
      </c>
      <c r="F33" s="79">
        <f>D33/$D$86</f>
        <v>423.18712805818825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100</v>
      </c>
      <c r="C34" s="144">
        <v>0.39</v>
      </c>
      <c r="D34" s="73">
        <v>383</v>
      </c>
      <c r="E34" s="144">
        <f>C34/$D$86</f>
        <v>0.42979942693409745</v>
      </c>
      <c r="F34" s="79">
        <f>D34/$D$86</f>
        <v>422.0850782455367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0">
        <v>0.01</v>
      </c>
      <c r="D37" s="83">
        <v>1.944</v>
      </c>
      <c r="E37" s="140">
        <f aca="true" t="shared" si="3" ref="E37:F39">C37*58.0164</f>
        <v>0.580164</v>
      </c>
      <c r="F37" s="79">
        <f t="shared" si="3"/>
        <v>112.78388159999999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0">
        <v>0.01</v>
      </c>
      <c r="D38" s="83">
        <v>2</v>
      </c>
      <c r="E38" s="140">
        <f t="shared" si="3"/>
        <v>0.580164</v>
      </c>
      <c r="F38" s="79">
        <f t="shared" si="3"/>
        <v>116.0328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0">
        <v>0.01</v>
      </c>
      <c r="D39" s="83">
        <v>2.05</v>
      </c>
      <c r="E39" s="140">
        <f t="shared" si="3"/>
        <v>0.580164</v>
      </c>
      <c r="F39" s="79">
        <f t="shared" si="3"/>
        <v>118.93361999999999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91</v>
      </c>
      <c r="C42" s="140">
        <v>0.086</v>
      </c>
      <c r="D42" s="83">
        <v>9.46</v>
      </c>
      <c r="E42" s="140">
        <f aca="true" t="shared" si="4" ref="E42:F44">C42*36.7437</f>
        <v>3.1599581999999993</v>
      </c>
      <c r="F42" s="79">
        <f t="shared" si="4"/>
        <v>347.595402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0">
        <v>0.082</v>
      </c>
      <c r="D43" s="83">
        <v>9.534</v>
      </c>
      <c r="E43" s="140">
        <f t="shared" si="4"/>
        <v>3.0129834</v>
      </c>
      <c r="F43" s="79">
        <f t="shared" si="4"/>
        <v>350.3144358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40">
        <v>0.08</v>
      </c>
      <c r="D44" s="83">
        <v>9.604</v>
      </c>
      <c r="E44" s="140">
        <f t="shared" si="4"/>
        <v>2.9394959999999997</v>
      </c>
      <c r="F44" s="79">
        <f t="shared" si="4"/>
        <v>352.8864947999999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2" t="s">
        <v>83</v>
      </c>
      <c r="D46" s="152"/>
      <c r="E46" s="155" t="s">
        <v>6</v>
      </c>
      <c r="F46" s="156"/>
      <c r="G46" s="24"/>
      <c r="H46" s="24"/>
      <c r="I46" s="24"/>
      <c r="K46" s="24"/>
      <c r="L46" s="24"/>
      <c r="M46" s="24"/>
    </row>
    <row r="47" spans="2:13" s="6" customFormat="1" ht="15">
      <c r="B47" s="25" t="s">
        <v>94</v>
      </c>
      <c r="C47" s="148">
        <v>0</v>
      </c>
      <c r="D47" s="104" t="s">
        <v>81</v>
      </c>
      <c r="E47" s="147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102</v>
      </c>
      <c r="C48" s="148">
        <v>0</v>
      </c>
      <c r="D48" s="104">
        <v>47220</v>
      </c>
      <c r="E48" s="147">
        <f t="shared" si="5"/>
        <v>0</v>
      </c>
      <c r="F48" s="79">
        <f t="shared" si="5"/>
        <v>455.00096357679706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50">
        <v>10</v>
      </c>
      <c r="D49" s="104">
        <v>45600</v>
      </c>
      <c r="E49" s="145">
        <f t="shared" si="5"/>
        <v>0.09635767970707265</v>
      </c>
      <c r="F49" s="79">
        <f t="shared" si="5"/>
        <v>439.3910194642513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96</v>
      </c>
      <c r="C52" s="140">
        <v>3.1</v>
      </c>
      <c r="D52" s="84">
        <v>295.2</v>
      </c>
      <c r="E52" s="140">
        <f aca="true" t="shared" si="6" ref="E52:F54">C52*1.1023</f>
        <v>3.4171300000000002</v>
      </c>
      <c r="F52" s="84">
        <f t="shared" si="6"/>
        <v>325.39896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90</v>
      </c>
      <c r="C53" s="140">
        <v>3.8</v>
      </c>
      <c r="D53" s="84">
        <v>296.6</v>
      </c>
      <c r="E53" s="140">
        <f t="shared" si="6"/>
        <v>4.18874</v>
      </c>
      <c r="F53" s="84">
        <f t="shared" si="6"/>
        <v>326.94218000000006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98</v>
      </c>
      <c r="C54" s="140">
        <v>3.8</v>
      </c>
      <c r="D54" s="125">
        <v>298</v>
      </c>
      <c r="E54" s="140">
        <f t="shared" si="6"/>
        <v>4.18874</v>
      </c>
      <c r="F54" s="84">
        <f t="shared" si="6"/>
        <v>328.4854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41">
        <v>0.02</v>
      </c>
      <c r="D57" s="79">
        <v>33.31</v>
      </c>
      <c r="E57" s="141">
        <f aca="true" t="shared" si="7" ref="E57:F59">C57/454*1000</f>
        <v>0.04405286343612335</v>
      </c>
      <c r="F57" s="79">
        <f t="shared" si="7"/>
        <v>73.37004405286345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90</v>
      </c>
      <c r="C58" s="141">
        <v>0.01</v>
      </c>
      <c r="D58" s="79">
        <v>33.35</v>
      </c>
      <c r="E58" s="141">
        <f t="shared" si="7"/>
        <v>0.022026431718061675</v>
      </c>
      <c r="F58" s="79">
        <f t="shared" si="7"/>
        <v>73.45814977973568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98</v>
      </c>
      <c r="C59" s="149">
        <v>0</v>
      </c>
      <c r="D59" s="79">
        <v>33.61</v>
      </c>
      <c r="E59" s="149">
        <f t="shared" si="7"/>
        <v>0</v>
      </c>
      <c r="F59" s="79">
        <f t="shared" si="7"/>
        <v>74.03083700440529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91</v>
      </c>
      <c r="C62" s="140">
        <v>0.215</v>
      </c>
      <c r="D62" s="83">
        <v>10.19</v>
      </c>
      <c r="E62" s="140">
        <f aca="true" t="shared" si="8" ref="E62:F64">C62*22.026</f>
        <v>4.73559</v>
      </c>
      <c r="F62" s="79">
        <f t="shared" si="8"/>
        <v>224.44493999999997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0">
        <v>0.21</v>
      </c>
      <c r="D63" s="83">
        <v>10.415</v>
      </c>
      <c r="E63" s="140">
        <f t="shared" si="8"/>
        <v>4.6254599999999995</v>
      </c>
      <c r="F63" s="79">
        <f t="shared" si="8"/>
        <v>229.40078999999997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97</v>
      </c>
      <c r="C64" s="140">
        <v>0.2</v>
      </c>
      <c r="D64" s="83">
        <v>10.8</v>
      </c>
      <c r="E64" s="140">
        <f t="shared" si="8"/>
        <v>4.4052</v>
      </c>
      <c r="F64" s="79">
        <f t="shared" si="8"/>
        <v>237.88080000000002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91</v>
      </c>
      <c r="C67" s="140">
        <v>0.028</v>
      </c>
      <c r="D67" s="83">
        <v>1.526</v>
      </c>
      <c r="E67" s="140">
        <f aca="true" t="shared" si="9" ref="E67:F69">C67/3.785</f>
        <v>0.007397622192866578</v>
      </c>
      <c r="F67" s="79">
        <f t="shared" si="9"/>
        <v>0.4031704095112285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90</v>
      </c>
      <c r="C68" s="140">
        <v>0.028</v>
      </c>
      <c r="D68" s="83">
        <v>1.474</v>
      </c>
      <c r="E68" s="140">
        <f t="shared" si="9"/>
        <v>0.007397622192866578</v>
      </c>
      <c r="F68" s="79">
        <f t="shared" si="9"/>
        <v>0.3894319682959049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0">
        <v>0.028</v>
      </c>
      <c r="D69" s="83">
        <v>1.441</v>
      </c>
      <c r="E69" s="140">
        <f t="shared" si="9"/>
        <v>0.007397622192866578</v>
      </c>
      <c r="F69" s="79">
        <f t="shared" si="9"/>
        <v>0.38071334214002645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96</v>
      </c>
      <c r="C72" s="173">
        <v>0.00025</v>
      </c>
      <c r="D72" s="87">
        <v>0.93175</v>
      </c>
      <c r="E72" s="173">
        <f>C72/454*100</f>
        <v>5.506607929515418E-05</v>
      </c>
      <c r="F72" s="85">
        <f>D72/454*1000</f>
        <v>2.0523127753303965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91</v>
      </c>
      <c r="C73" s="173">
        <v>0.00325</v>
      </c>
      <c r="D73" s="87">
        <v>0.9395</v>
      </c>
      <c r="E73" s="173">
        <f>C73/454*100</f>
        <v>0.0007158590308370044</v>
      </c>
      <c r="F73" s="85">
        <f>D73/454*1000</f>
        <v>2.0693832599118944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90</v>
      </c>
      <c r="C74" s="173">
        <v>0.004</v>
      </c>
      <c r="D74" s="87">
        <v>0.97125</v>
      </c>
      <c r="E74" s="173">
        <f>C74/454*100</f>
        <v>0.0008810572687224669</v>
      </c>
      <c r="F74" s="85">
        <f>D74/454*1000</f>
        <v>2.13931718061674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2" t="s">
        <v>26</v>
      </c>
      <c r="D76" s="162"/>
      <c r="E76" s="153" t="s">
        <v>29</v>
      </c>
      <c r="F76" s="154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89</v>
      </c>
      <c r="C77" s="143">
        <v>0.0014</v>
      </c>
      <c r="D77" s="108">
        <v>0.2314</v>
      </c>
      <c r="E77" s="143">
        <f aca="true" t="shared" si="10" ref="E77:F79">C77/454*1000000</f>
        <v>3.0837004405286343</v>
      </c>
      <c r="F77" s="79">
        <f t="shared" si="10"/>
        <v>509.6916299559472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43">
        <v>0.0006</v>
      </c>
      <c r="D78" s="108">
        <v>0.224</v>
      </c>
      <c r="E78" s="143">
        <f t="shared" si="10"/>
        <v>1.3215859030837005</v>
      </c>
      <c r="F78" s="79">
        <f t="shared" si="10"/>
        <v>493.39207048458155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105</v>
      </c>
      <c r="C79" s="151">
        <v>0.0002</v>
      </c>
      <c r="D79" s="146" t="s">
        <v>81</v>
      </c>
      <c r="E79" s="151">
        <f t="shared" si="10"/>
        <v>0.4405286343612335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1.1021</v>
      </c>
      <c r="F85" s="138">
        <v>0.0096</v>
      </c>
      <c r="G85" s="138">
        <v>1.2177</v>
      </c>
      <c r="H85" s="138">
        <v>1.0118</v>
      </c>
      <c r="I85" s="138">
        <v>0.7528</v>
      </c>
      <c r="J85" s="138">
        <v>0.753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0.9074</v>
      </c>
      <c r="E86" s="139" t="s">
        <v>81</v>
      </c>
      <c r="F86" s="139">
        <v>0.0087</v>
      </c>
      <c r="G86" s="139">
        <v>1.1049</v>
      </c>
      <c r="H86" s="139">
        <v>0.9181</v>
      </c>
      <c r="I86" s="139">
        <v>0.6831</v>
      </c>
      <c r="J86" s="139">
        <v>0.6832</v>
      </c>
      <c r="K86" s="139">
        <v>0.117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103.78</v>
      </c>
      <c r="E87" s="138">
        <v>114.3759</v>
      </c>
      <c r="F87" s="138" t="s">
        <v>81</v>
      </c>
      <c r="G87" s="138">
        <v>126.3729</v>
      </c>
      <c r="H87" s="138">
        <v>105.0086</v>
      </c>
      <c r="I87" s="138">
        <v>78.1299</v>
      </c>
      <c r="J87" s="138">
        <v>78.1463</v>
      </c>
      <c r="K87" s="138">
        <v>13.3775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0.8212</v>
      </c>
      <c r="E88" s="139">
        <v>0.9051</v>
      </c>
      <c r="F88" s="139">
        <v>0.0079</v>
      </c>
      <c r="G88" s="139" t="s">
        <v>81</v>
      </c>
      <c r="H88" s="139">
        <v>0.8309</v>
      </c>
      <c r="I88" s="139">
        <v>0.6182</v>
      </c>
      <c r="J88" s="139">
        <v>0.6184</v>
      </c>
      <c r="K88" s="139">
        <v>0.1059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0.9883</v>
      </c>
      <c r="E89" s="138">
        <v>1.0892</v>
      </c>
      <c r="F89" s="138">
        <v>0.0095</v>
      </c>
      <c r="G89" s="138">
        <v>1.2035</v>
      </c>
      <c r="H89" s="138" t="s">
        <v>81</v>
      </c>
      <c r="I89" s="138">
        <v>0.744</v>
      </c>
      <c r="J89" s="138">
        <v>0.7442</v>
      </c>
      <c r="K89" s="138">
        <v>0.1274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1.3283</v>
      </c>
      <c r="E90" s="139">
        <v>1.4639</v>
      </c>
      <c r="F90" s="139">
        <v>0.0128</v>
      </c>
      <c r="G90" s="139">
        <v>1.6175</v>
      </c>
      <c r="H90" s="139">
        <v>1.344</v>
      </c>
      <c r="I90" s="139" t="s">
        <v>81</v>
      </c>
      <c r="J90" s="139">
        <v>1.0002</v>
      </c>
      <c r="K90" s="139">
        <v>0.1712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1.328</v>
      </c>
      <c r="E91" s="138">
        <v>1.4636</v>
      </c>
      <c r="F91" s="138">
        <v>0.0128</v>
      </c>
      <c r="G91" s="138">
        <v>1.6171</v>
      </c>
      <c r="H91" s="138">
        <v>1.3437</v>
      </c>
      <c r="I91" s="138">
        <v>0.9998</v>
      </c>
      <c r="J91" s="138" t="s">
        <v>81</v>
      </c>
      <c r="K91" s="138">
        <v>0.1712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7.7578</v>
      </c>
      <c r="E92" s="139">
        <v>8.5499</v>
      </c>
      <c r="F92" s="139">
        <v>0.0748</v>
      </c>
      <c r="G92" s="139">
        <v>9.4467</v>
      </c>
      <c r="H92" s="139">
        <v>7.8496</v>
      </c>
      <c r="I92" s="139">
        <v>5.8404</v>
      </c>
      <c r="J92" s="139">
        <v>5.8416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1" t="s">
        <v>63</v>
      </c>
      <c r="C114" s="161"/>
      <c r="D114" s="161"/>
      <c r="E114" s="161"/>
      <c r="F114" s="161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60" t="s">
        <v>64</v>
      </c>
      <c r="C115" s="160"/>
      <c r="D115" s="160"/>
      <c r="E115" s="160"/>
      <c r="F115" s="16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60" t="s">
        <v>65</v>
      </c>
      <c r="C116" s="160"/>
      <c r="D116" s="160"/>
      <c r="E116" s="160"/>
      <c r="F116" s="16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60" t="s">
        <v>66</v>
      </c>
      <c r="C117" s="160"/>
      <c r="D117" s="160"/>
      <c r="E117" s="160"/>
      <c r="F117" s="16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60" t="s">
        <v>67</v>
      </c>
      <c r="C118" s="160"/>
      <c r="D118" s="160"/>
      <c r="E118" s="160"/>
      <c r="F118" s="16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60" t="s">
        <v>68</v>
      </c>
      <c r="C119" s="160"/>
      <c r="D119" s="160"/>
      <c r="E119" s="160"/>
      <c r="F119" s="16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60" t="s">
        <v>69</v>
      </c>
      <c r="C120" s="160"/>
      <c r="D120" s="160"/>
      <c r="E120" s="160"/>
      <c r="F120" s="16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9" t="s">
        <v>70</v>
      </c>
      <c r="C121" s="169"/>
      <c r="D121" s="169"/>
      <c r="E121" s="169"/>
      <c r="F121" s="169"/>
    </row>
    <row r="123" spans="2:6" ht="15.75">
      <c r="B123" s="35" t="s">
        <v>71</v>
      </c>
      <c r="C123" s="167"/>
      <c r="D123" s="172"/>
      <c r="E123" s="172"/>
      <c r="F123" s="168"/>
    </row>
    <row r="124" spans="2:6" ht="30.75" customHeight="1">
      <c r="B124" s="35" t="s">
        <v>72</v>
      </c>
      <c r="C124" s="170" t="s">
        <v>73</v>
      </c>
      <c r="D124" s="170"/>
      <c r="E124" s="167" t="s">
        <v>74</v>
      </c>
      <c r="F124" s="168"/>
    </row>
    <row r="125" spans="2:6" ht="30.75" customHeight="1">
      <c r="B125" s="35" t="s">
        <v>75</v>
      </c>
      <c r="C125" s="170" t="s">
        <v>76</v>
      </c>
      <c r="D125" s="170"/>
      <c r="E125" s="167" t="s">
        <v>77</v>
      </c>
      <c r="F125" s="168"/>
    </row>
    <row r="126" spans="2:6" ht="15" customHeight="1">
      <c r="B126" s="171" t="s">
        <v>78</v>
      </c>
      <c r="C126" s="170" t="s">
        <v>79</v>
      </c>
      <c r="D126" s="170"/>
      <c r="E126" s="163" t="s">
        <v>80</v>
      </c>
      <c r="F126" s="164"/>
    </row>
    <row r="127" spans="2:6" ht="15" customHeight="1">
      <c r="B127" s="171"/>
      <c r="C127" s="170"/>
      <c r="D127" s="170"/>
      <c r="E127" s="165"/>
      <c r="F127" s="16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2016-10-13T06:44:12Z</dcterms:modified>
  <cp:category/>
  <cp:version/>
  <cp:contentType/>
  <cp:contentStatus/>
</cp:coreProperties>
</file>