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<sst xmlns="http://schemas.openxmlformats.org/spreadsheetml/2006/main" count="170" uniqueCount="103">
  <si>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</si>
  <si>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</si>
  <si>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</si>
  <si>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</si>
  <si>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</si>
  <si>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</si>
  <si>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</si>
  <si>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</si>
  <si>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</si>
  <si>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</si>
  <si>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</si>
  <si>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</si>
  <si>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</si>
  <si>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</si>
  <si>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</si>
  <si>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</si>
  <si>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</si>
  <si>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</si>
  <si>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</si>
  <si>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</si>
  <si>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</si>
  <si>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</si>
  <si>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</si>
  <si>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</si>
  <si>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</si>
  <si>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</si>
  <si>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</si>
  <si>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</si>
  <si>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</si>
  <si>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</si>
  <si>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</si>
  <si>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</si>
  <si>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</si>
  <si>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</si>
  <si>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</si>
  <si>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</si>
  <si>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</si>
  <si>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</si>
  <si>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</si>
  <si>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</si>
  <si>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</si>
  <si>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</si>
  <si>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</si>
  <si>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</si>
  <si>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</si>
  <si>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</si>
  <si>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</si>
  <si>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</si>
  <si>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</si>
  <si>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</si>
  <si>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</si>
  <si>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</si>
  <si>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</si>
  <si>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</si>
  <si>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</si>
  <si>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</si>
  <si>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</si>
  <si>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</si>
  <si>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</si>
  <si>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</si>
  <si>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</si>
  <si>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</si>
  <si>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</si>
  <si>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</si>
  <si>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</si>
  <si>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</si>
  <si>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</si>
  <si>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</si>
  <si>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</si>
  <si>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</si>
  <si>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</si>
  <si>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</si>
  <si>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</si>
  <si>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</si>
  <si>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</si>
  <si>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</si>
  <si>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</si>
  <si>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</si>
  <si>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</si>
  <si>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</si>
  <si>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</si>
  <si>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</si>
  <si>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</si>
  <si>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-Вересень'19</t>
  </si>
  <si>
    <t>CME - Вересень'19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</si>
  <si>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</si>
  <si>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</si>
  <si>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</si>
  <si>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</si>
  <si>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</si>
  <si>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</si>
  <si>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</si>
  <si>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</si>
  <si>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</si>
  <si>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</si>
  <si>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</si>
  <si>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CME - Жовтень'19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</si>
  <si>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</si>
  <si>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</si>
  <si>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</si>
  <si>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</si>
  <si>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12 вересня 2019 року</t>
  </si>
  <si>
    <t>CME -Грудень'19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</si>
</sst>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5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5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5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1">
      <selection activeCell="G64" sqref="G6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7" t="s">
        <v>101</v>
      </c>
      <c r="D4" s="158"/>
      <c r="E4" s="158"/>
      <c r="F4" s="15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1" t="s">
        <v>5</v>
      </c>
      <c r="D6" s="152"/>
      <c r="E6" s="151" t="s">
        <v>6</v>
      </c>
      <c r="F6" s="152"/>
      <c r="G6"/>
      <c r="H6"/>
      <c r="I6"/>
    </row>
    <row r="7" spans="2:6" s="6" customFormat="1" ht="15">
      <c r="B7" s="24" t="s">
        <v>84</v>
      </c>
      <c r="C7" s="115">
        <v>0.062</v>
      </c>
      <c r="D7" s="14">
        <v>3.536</v>
      </c>
      <c r="E7" s="115">
        <f aca="true" t="shared" si="0" ref="E7:F9">C7*39.3683</f>
        <v>2.4408345999999996</v>
      </c>
      <c r="F7" s="13">
        <f t="shared" si="0"/>
        <v>139.2063088</v>
      </c>
    </row>
    <row r="8" spans="2:6" s="6" customFormat="1" ht="15">
      <c r="B8" s="24" t="s">
        <v>90</v>
      </c>
      <c r="C8" s="115">
        <v>0.072</v>
      </c>
      <c r="D8" s="14">
        <v>3.67</v>
      </c>
      <c r="E8" s="115">
        <f t="shared" si="0"/>
        <v>2.8345175999999994</v>
      </c>
      <c r="F8" s="13">
        <f t="shared" si="0"/>
        <v>144.481661</v>
      </c>
    </row>
    <row r="9" spans="2:17" s="6" customFormat="1" ht="15">
      <c r="B9" s="24" t="s">
        <v>87</v>
      </c>
      <c r="C9" s="115">
        <v>0.074</v>
      </c>
      <c r="D9" s="14">
        <v>3.796</v>
      </c>
      <c r="E9" s="115">
        <f t="shared" si="0"/>
        <v>2.9132542</v>
      </c>
      <c r="F9" s="13">
        <f t="shared" si="0"/>
        <v>149.4420668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3"/>
      <c r="D10" s="7"/>
      <c r="E10" s="133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1" t="s">
        <v>7</v>
      </c>
      <c r="D11" s="152"/>
      <c r="E11" s="151" t="s">
        <v>6</v>
      </c>
      <c r="F11" s="15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14">
        <v>0.25</v>
      </c>
      <c r="D12" s="13">
        <v>162.5</v>
      </c>
      <c r="E12" s="114">
        <f>C12/$D$86</f>
        <v>0.27664047803474606</v>
      </c>
      <c r="F12" s="71">
        <f aca="true" t="shared" si="1" ref="E12:F14">D12/$D$86</f>
        <v>179.81631072258494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92</v>
      </c>
      <c r="C13" s="114">
        <v>0.25</v>
      </c>
      <c r="D13" s="13">
        <v>168.25</v>
      </c>
      <c r="E13" s="114">
        <f t="shared" si="1"/>
        <v>0.27664047803474606</v>
      </c>
      <c r="F13" s="71">
        <f t="shared" si="1"/>
        <v>186.1790417173841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97</v>
      </c>
      <c r="C14" s="114">
        <v>0.75</v>
      </c>
      <c r="D14" s="13">
        <v>171</v>
      </c>
      <c r="E14" s="114">
        <f t="shared" si="1"/>
        <v>0.8299214341042381</v>
      </c>
      <c r="F14" s="71">
        <f t="shared" si="1"/>
        <v>189.2220869757663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9"/>
      <c r="D15" s="52"/>
      <c r="E15" s="131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4" t="s">
        <v>74</v>
      </c>
      <c r="D16" s="154"/>
      <c r="E16" s="151" t="s">
        <v>6</v>
      </c>
      <c r="F16" s="15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79</v>
      </c>
      <c r="C17" s="138">
        <v>100</v>
      </c>
      <c r="D17" s="87">
        <v>20540</v>
      </c>
      <c r="E17" s="114">
        <f aca="true" t="shared" si="2" ref="E17:F19">C17/$D$87</f>
        <v>0.9254118082546733</v>
      </c>
      <c r="F17" s="71">
        <f t="shared" si="2"/>
        <v>190.0795854155099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85</v>
      </c>
      <c r="C18" s="138">
        <v>40</v>
      </c>
      <c r="D18" s="87">
        <v>21920</v>
      </c>
      <c r="E18" s="114">
        <f t="shared" si="2"/>
        <v>0.37016472330186934</v>
      </c>
      <c r="F18" s="71">
        <f t="shared" si="2"/>
        <v>202.85026836942438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93</v>
      </c>
      <c r="C19" s="138">
        <v>180</v>
      </c>
      <c r="D19" s="87">
        <v>23120</v>
      </c>
      <c r="E19" s="114">
        <f t="shared" si="2"/>
        <v>1.665741254858412</v>
      </c>
      <c r="F19" s="71">
        <f t="shared" si="2"/>
        <v>213.95521006848048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1" t="s">
        <v>5</v>
      </c>
      <c r="D21" s="152"/>
      <c r="E21" s="154" t="s">
        <v>6</v>
      </c>
      <c r="F21" s="154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84</v>
      </c>
      <c r="C22" s="115">
        <v>0.082</v>
      </c>
      <c r="D22" s="14">
        <v>4.89</v>
      </c>
      <c r="E22" s="115">
        <f aca="true" t="shared" si="3" ref="E22:F24">C22*36.7437</f>
        <v>3.0129834</v>
      </c>
      <c r="F22" s="13">
        <f t="shared" si="3"/>
        <v>179.67669299999997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90</v>
      </c>
      <c r="C23" s="115">
        <v>0.062</v>
      </c>
      <c r="D23" s="14">
        <v>4.85</v>
      </c>
      <c r="E23" s="115">
        <f t="shared" si="3"/>
        <v>2.2781094</v>
      </c>
      <c r="F23" s="13">
        <f t="shared" si="3"/>
        <v>178.20694499999996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87</v>
      </c>
      <c r="C24" s="115">
        <v>0.052</v>
      </c>
      <c r="D24" s="75">
        <v>4.894</v>
      </c>
      <c r="E24" s="115">
        <f t="shared" si="3"/>
        <v>1.9106723999999997</v>
      </c>
      <c r="F24" s="13">
        <f t="shared" si="3"/>
        <v>179.82366779999998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0"/>
      <c r="C25" s="113"/>
      <c r="D25" s="116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4" t="s">
        <v>9</v>
      </c>
      <c r="D26" s="154"/>
      <c r="E26" s="151" t="s">
        <v>10</v>
      </c>
      <c r="F26" s="15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99</v>
      </c>
      <c r="C27" s="129">
        <v>0.15</v>
      </c>
      <c r="D27" s="71">
        <v>169</v>
      </c>
      <c r="E27" s="129">
        <f aca="true" t="shared" si="4" ref="E27:F29">C27/$D$86</f>
        <v>0.16598428682084762</v>
      </c>
      <c r="F27" s="71">
        <f>D27/$D$86</f>
        <v>187.00896315148833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89</v>
      </c>
      <c r="C28" s="129">
        <v>0.14</v>
      </c>
      <c r="D28" s="13">
        <v>173.5</v>
      </c>
      <c r="E28" s="129">
        <f t="shared" si="4"/>
        <v>0.1549186676994578</v>
      </c>
      <c r="F28" s="71">
        <f t="shared" si="4"/>
        <v>191.98849175611377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100</v>
      </c>
      <c r="C29" s="129">
        <v>0.14</v>
      </c>
      <c r="D29" s="13">
        <v>176.75</v>
      </c>
      <c r="E29" s="129">
        <f>C29/$D$86</f>
        <v>0.1549186676994578</v>
      </c>
      <c r="F29" s="71">
        <f t="shared" si="4"/>
        <v>195.58481797056547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4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4" t="s">
        <v>12</v>
      </c>
      <c r="D31" s="154"/>
      <c r="E31" s="154" t="s">
        <v>10</v>
      </c>
      <c r="F31" s="15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81</v>
      </c>
      <c r="C32" s="114">
        <v>0.26</v>
      </c>
      <c r="D32" s="13">
        <v>382.5</v>
      </c>
      <c r="E32" s="114">
        <f aca="true" t="shared" si="5" ref="E32:F34">C32/$D$86</f>
        <v>0.28770609715613593</v>
      </c>
      <c r="F32" s="71">
        <f t="shared" si="5"/>
        <v>423.2599313931615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14">
        <v>0.52</v>
      </c>
      <c r="D33" s="13">
        <v>385.75</v>
      </c>
      <c r="E33" s="114">
        <f t="shared" si="5"/>
        <v>0.5754121943122719</v>
      </c>
      <c r="F33" s="71">
        <f>D33/$D$86</f>
        <v>426.85625760761314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98</v>
      </c>
      <c r="C34" s="114">
        <v>0.46</v>
      </c>
      <c r="D34" s="66">
        <v>383.75</v>
      </c>
      <c r="E34" s="114">
        <f t="shared" si="5"/>
        <v>0.5090184795839328</v>
      </c>
      <c r="F34" s="71">
        <f t="shared" si="5"/>
        <v>424.6431337833352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2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9" t="s">
        <v>5</v>
      </c>
      <c r="D36" s="150"/>
      <c r="E36" s="149" t="s">
        <v>6</v>
      </c>
      <c r="F36" s="150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84</v>
      </c>
      <c r="C37" s="115">
        <v>0.032</v>
      </c>
      <c r="D37" s="75" t="s">
        <v>72</v>
      </c>
      <c r="E37" s="115">
        <f>C37*58.0164</f>
        <v>1.8565247999999999</v>
      </c>
      <c r="F37" s="71" t="s">
        <v>72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5">
        <v>0.032</v>
      </c>
      <c r="D38" s="75">
        <v>2.832</v>
      </c>
      <c r="E38" s="115">
        <f>C38*58.0164</f>
        <v>1.8565247999999999</v>
      </c>
      <c r="F38" s="71">
        <f>D38*58.0164</f>
        <v>164.3024448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87</v>
      </c>
      <c r="C39" s="115">
        <v>0.022</v>
      </c>
      <c r="D39" s="75">
        <v>2.83</v>
      </c>
      <c r="E39" s="115">
        <f>C39*58.0164</f>
        <v>1.2763608</v>
      </c>
      <c r="F39" s="71">
        <f>D39*58.0164</f>
        <v>164.186412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0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9" t="s">
        <v>5</v>
      </c>
      <c r="D41" s="150"/>
      <c r="E41" s="149" t="s">
        <v>6</v>
      </c>
      <c r="F41" s="150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84</v>
      </c>
      <c r="C42" s="115">
        <v>0.29</v>
      </c>
      <c r="D42" s="75">
        <v>8.812</v>
      </c>
      <c r="E42" s="115">
        <f aca="true" t="shared" si="6" ref="E42:F44">C42*36.7437</f>
        <v>10.655672999999998</v>
      </c>
      <c r="F42" s="71">
        <f t="shared" si="6"/>
        <v>323.7854844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91</v>
      </c>
      <c r="C43" s="115">
        <v>0.29</v>
      </c>
      <c r="D43" s="75">
        <v>8.924</v>
      </c>
      <c r="E43" s="115">
        <f t="shared" si="6"/>
        <v>10.655672999999998</v>
      </c>
      <c r="F43" s="71">
        <f t="shared" si="6"/>
        <v>327.90077879999996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95</v>
      </c>
      <c r="C44" s="115">
        <v>0.284</v>
      </c>
      <c r="D44" s="75">
        <v>9.082</v>
      </c>
      <c r="E44" s="115">
        <f t="shared" si="6"/>
        <v>10.435210799999998</v>
      </c>
      <c r="F44" s="71">
        <f t="shared" si="6"/>
        <v>333.7062834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4" t="s">
        <v>73</v>
      </c>
      <c r="D46" s="154"/>
      <c r="E46" s="151" t="s">
        <v>6</v>
      </c>
      <c r="F46" s="152"/>
      <c r="G46" s="23"/>
      <c r="H46" s="23"/>
      <c r="I46" s="23"/>
      <c r="K46" s="23"/>
      <c r="L46" s="23"/>
      <c r="M46" s="23"/>
    </row>
    <row r="47" spans="2:13" s="6" customFormat="1" ht="15">
      <c r="B47" s="24" t="s">
        <v>78</v>
      </c>
      <c r="C47" s="128">
        <v>0</v>
      </c>
      <c r="D47" s="87" t="s">
        <v>72</v>
      </c>
      <c r="E47" s="131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80</v>
      </c>
      <c r="C48" s="128">
        <v>0</v>
      </c>
      <c r="D48" s="87" t="s">
        <v>72</v>
      </c>
      <c r="E48" s="131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86</v>
      </c>
      <c r="C49" s="128">
        <v>0</v>
      </c>
      <c r="D49" s="87" t="s">
        <v>72</v>
      </c>
      <c r="E49" s="131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6"/>
    </row>
    <row r="52" spans="2:19" s="22" customFormat="1" ht="15">
      <c r="B52" s="24" t="s">
        <v>84</v>
      </c>
      <c r="C52" s="115">
        <v>6.5</v>
      </c>
      <c r="D52" s="76">
        <v>295.9</v>
      </c>
      <c r="E52" s="115">
        <f aca="true" t="shared" si="7" ref="E52:F54">C52*1.1023</f>
        <v>7.16495</v>
      </c>
      <c r="F52" s="76">
        <f t="shared" si="7"/>
        <v>326.17057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96</v>
      </c>
      <c r="C53" s="115">
        <v>6.6</v>
      </c>
      <c r="D53" s="76">
        <v>297.6</v>
      </c>
      <c r="E53" s="115">
        <f t="shared" si="7"/>
        <v>7.27518</v>
      </c>
      <c r="F53" s="76">
        <f t="shared" si="7"/>
        <v>328.04448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90</v>
      </c>
      <c r="C54" s="115">
        <v>6.6</v>
      </c>
      <c r="D54" s="76">
        <v>300.6</v>
      </c>
      <c r="E54" s="115">
        <f>C54*1.1023</f>
        <v>7.27518</v>
      </c>
      <c r="F54" s="76">
        <f t="shared" si="7"/>
        <v>331.35138000000006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4"/>
      <c r="C55" s="132"/>
      <c r="D55" s="66"/>
      <c r="E55" s="129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9" t="s">
        <v>18</v>
      </c>
      <c r="D56" s="150"/>
      <c r="E56" s="149" t="s">
        <v>19</v>
      </c>
      <c r="F56" s="150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84</v>
      </c>
      <c r="C57" s="114">
        <v>0.29</v>
      </c>
      <c r="D57" s="71">
        <v>28.97</v>
      </c>
      <c r="E57" s="114">
        <f aca="true" t="shared" si="8" ref="E57:F59">C57/454*1000</f>
        <v>0.6387665198237885</v>
      </c>
      <c r="F57" s="71">
        <f t="shared" si="8"/>
        <v>63.81057268722466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96</v>
      </c>
      <c r="C58" s="114">
        <v>0.36</v>
      </c>
      <c r="D58" s="71">
        <v>29.14</v>
      </c>
      <c r="E58" s="114">
        <f t="shared" si="8"/>
        <v>0.7929515418502202</v>
      </c>
      <c r="F58" s="71">
        <f t="shared" si="8"/>
        <v>64.18502202643172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90</v>
      </c>
      <c r="C59" s="114">
        <v>0.33</v>
      </c>
      <c r="D59" s="71">
        <v>29.18</v>
      </c>
      <c r="E59" s="114">
        <f t="shared" si="8"/>
        <v>0.7268722466960352</v>
      </c>
      <c r="F59" s="71">
        <f t="shared" si="8"/>
        <v>64.27312775330395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4"/>
      <c r="D60" s="69"/>
      <c r="E60" s="114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9" t="s">
        <v>21</v>
      </c>
      <c r="D61" s="150"/>
      <c r="E61" s="149" t="s">
        <v>6</v>
      </c>
      <c r="F61" s="150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83</v>
      </c>
      <c r="C62" s="115">
        <v>0.09</v>
      </c>
      <c r="D62" s="75">
        <v>11.855</v>
      </c>
      <c r="E62" s="115">
        <f aca="true" t="shared" si="9" ref="E62:F64">C62*22.026</f>
        <v>1.98234</v>
      </c>
      <c r="F62" s="71">
        <f t="shared" si="9"/>
        <v>261.11823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91</v>
      </c>
      <c r="C63" s="115">
        <v>0.085</v>
      </c>
      <c r="D63" s="75">
        <v>12.185</v>
      </c>
      <c r="E63" s="115">
        <f t="shared" si="9"/>
        <v>1.8722100000000002</v>
      </c>
      <c r="F63" s="71">
        <f t="shared" si="9"/>
        <v>268.38681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95</v>
      </c>
      <c r="C64" s="115">
        <v>0.08</v>
      </c>
      <c r="D64" s="75">
        <v>12.32</v>
      </c>
      <c r="E64" s="115">
        <f t="shared" si="9"/>
        <v>1.76208</v>
      </c>
      <c r="F64" s="71">
        <f t="shared" si="9"/>
        <v>271.36032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6"/>
      <c r="D65" s="70"/>
      <c r="E65" s="115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9" t="s">
        <v>77</v>
      </c>
      <c r="D66" s="150"/>
      <c r="E66" s="149" t="s">
        <v>23</v>
      </c>
      <c r="F66" s="150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82</v>
      </c>
      <c r="C67" s="115">
        <v>0.013</v>
      </c>
      <c r="D67" s="75">
        <v>1.347</v>
      </c>
      <c r="E67" s="115">
        <f>C67/3.785</f>
        <v>0.0034346103038309112</v>
      </c>
      <c r="F67" s="71">
        <f aca="true" t="shared" si="10" ref="E67:F69">D67/3.785</f>
        <v>0.3558784676354029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91</v>
      </c>
      <c r="C68" s="115">
        <v>0.013</v>
      </c>
      <c r="D68" s="75">
        <v>1.351</v>
      </c>
      <c r="E68" s="115">
        <f t="shared" si="10"/>
        <v>0.0034346103038309112</v>
      </c>
      <c r="F68" s="71">
        <f t="shared" si="10"/>
        <v>0.3569352708058124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102</v>
      </c>
      <c r="C69" s="115">
        <v>0.013</v>
      </c>
      <c r="D69" s="75" t="s">
        <v>72</v>
      </c>
      <c r="E69" s="115">
        <f t="shared" si="10"/>
        <v>0.0034346103038309112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9" t="s">
        <v>25</v>
      </c>
      <c r="D71" s="150"/>
      <c r="E71" s="149" t="s">
        <v>26</v>
      </c>
      <c r="F71" s="150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84</v>
      </c>
      <c r="C72" s="137">
        <v>0.55</v>
      </c>
      <c r="D72" s="124">
        <v>1.048</v>
      </c>
      <c r="E72" s="137">
        <f>C72/454*100</f>
        <v>0.12114537444933922</v>
      </c>
      <c r="F72" s="77">
        <f>D72/454*1000</f>
        <v>2.3083700440528636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82</v>
      </c>
      <c r="C73" s="137">
        <v>0.45</v>
      </c>
      <c r="D73" s="124">
        <v>1.0625</v>
      </c>
      <c r="E73" s="137">
        <f>C73/454*100</f>
        <v>0.09911894273127754</v>
      </c>
      <c r="F73" s="77">
        <f>D73/454*1000</f>
        <v>2.340308370044053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91</v>
      </c>
      <c r="C74" s="137">
        <v>1.475</v>
      </c>
      <c r="D74" s="124">
        <v>1.0815</v>
      </c>
      <c r="E74" s="137">
        <f>C74/454*100</f>
        <v>0.3248898678414097</v>
      </c>
      <c r="F74" s="77">
        <f>D74/454*1000</f>
        <v>2.38215859030837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7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6" t="s">
        <v>25</v>
      </c>
      <c r="D76" s="156"/>
      <c r="E76" s="149" t="s">
        <v>28</v>
      </c>
      <c r="F76" s="150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82</v>
      </c>
      <c r="C77" s="133">
        <v>0.0005</v>
      </c>
      <c r="D77" s="125">
        <v>0.1076</v>
      </c>
      <c r="E77" s="133">
        <f>C77/454*1000000</f>
        <v>1.1013215859030836</v>
      </c>
      <c r="F77" s="71">
        <f>D77/454*1000000</f>
        <v>237.00440528634363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33">
        <v>0.0001</v>
      </c>
      <c r="D78" s="125">
        <v>0.1181</v>
      </c>
      <c r="E78" s="133">
        <f>C78/454*1000000</f>
        <v>0.22026431718061676</v>
      </c>
      <c r="F78" s="71">
        <f>D78/454*1000000</f>
        <v>260.13215859030834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94</v>
      </c>
      <c r="C79" s="133">
        <v>0.0003</v>
      </c>
      <c r="D79" s="125" t="s">
        <v>72</v>
      </c>
      <c r="E79" s="133">
        <f>C79/454*1000000</f>
        <v>0.6607929515418502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3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3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5" t="s">
        <v>72</v>
      </c>
      <c r="E85" s="136">
        <v>1.1066</v>
      </c>
      <c r="F85" s="136">
        <v>0.0093</v>
      </c>
      <c r="G85" s="136">
        <v>1.244</v>
      </c>
      <c r="H85" s="136">
        <v>1.0125</v>
      </c>
      <c r="I85" s="136">
        <v>0.7553</v>
      </c>
      <c r="J85" s="136">
        <v>0.6878</v>
      </c>
      <c r="K85" s="136">
        <v>0.1278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6">
        <v>0.9037</v>
      </c>
      <c r="E86" s="136" t="s">
        <v>72</v>
      </c>
      <c r="F86" s="136">
        <v>0.0084</v>
      </c>
      <c r="G86" s="136">
        <v>1.1242</v>
      </c>
      <c r="H86" s="136">
        <v>0.9149</v>
      </c>
      <c r="I86" s="136">
        <v>0.6825</v>
      </c>
      <c r="J86" s="136">
        <v>0.6215</v>
      </c>
      <c r="K86" s="136">
        <v>0.1155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6">
        <v>108.06</v>
      </c>
      <c r="E87" s="136">
        <v>119.5792</v>
      </c>
      <c r="F87" s="136" t="s">
        <v>72</v>
      </c>
      <c r="G87" s="136">
        <v>134.4266</v>
      </c>
      <c r="H87" s="136">
        <v>109.4057</v>
      </c>
      <c r="I87" s="136">
        <v>81.6163</v>
      </c>
      <c r="J87" s="136">
        <v>74.3237</v>
      </c>
      <c r="K87" s="136">
        <v>13.8121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6">
        <v>0.8039</v>
      </c>
      <c r="E88" s="136">
        <v>0.8895</v>
      </c>
      <c r="F88" s="136">
        <v>0.0074</v>
      </c>
      <c r="G88" s="136" t="s">
        <v>72</v>
      </c>
      <c r="H88" s="136">
        <v>0.8139</v>
      </c>
      <c r="I88" s="136">
        <v>0.6071</v>
      </c>
      <c r="J88" s="136">
        <v>0.5529</v>
      </c>
      <c r="K88" s="136">
        <v>0.1027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6">
        <v>0.9877</v>
      </c>
      <c r="E89" s="136">
        <v>1.093</v>
      </c>
      <c r="F89" s="136">
        <v>0.0091</v>
      </c>
      <c r="G89" s="136">
        <v>1.2287</v>
      </c>
      <c r="H89" s="136" t="s">
        <v>72</v>
      </c>
      <c r="I89" s="136">
        <v>0.746</v>
      </c>
      <c r="J89" s="136">
        <v>0.6793</v>
      </c>
      <c r="K89" s="136">
        <v>0.1262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6">
        <v>1.324</v>
      </c>
      <c r="E90" s="136">
        <v>1.4651</v>
      </c>
      <c r="F90" s="136">
        <v>0.0123</v>
      </c>
      <c r="G90" s="136">
        <v>1.6471</v>
      </c>
      <c r="H90" s="136">
        <v>1.3405</v>
      </c>
      <c r="I90" s="136" t="s">
        <v>72</v>
      </c>
      <c r="J90" s="136">
        <v>0.9106</v>
      </c>
      <c r="K90" s="136">
        <v>0.1692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6">
        <v>1.4539</v>
      </c>
      <c r="E91" s="136">
        <v>1.6089</v>
      </c>
      <c r="F91" s="136">
        <v>0.0135</v>
      </c>
      <c r="G91" s="136">
        <v>1.8087</v>
      </c>
      <c r="H91" s="136">
        <v>1.472</v>
      </c>
      <c r="I91" s="136">
        <v>1.0981</v>
      </c>
      <c r="J91" s="136" t="s">
        <v>72</v>
      </c>
      <c r="K91" s="136">
        <v>0.1858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6">
        <v>7.8236</v>
      </c>
      <c r="E92" s="136">
        <v>8.6576</v>
      </c>
      <c r="F92" s="136">
        <v>0.0724</v>
      </c>
      <c r="G92" s="136">
        <v>9.7326</v>
      </c>
      <c r="H92" s="136">
        <v>7.921</v>
      </c>
      <c r="I92" s="136">
        <v>5.9091</v>
      </c>
      <c r="J92" s="136">
        <v>5.3811</v>
      </c>
      <c r="K92" s="136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8"/>
      <c r="H93" s="118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9"/>
      <c r="H94" s="119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0.9036688957166095</v>
      </c>
      <c r="F95" s="89"/>
      <c r="G95" s="120"/>
      <c r="H95" s="120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1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1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0"/>
      <c r="H98" s="120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0"/>
      <c r="H99" s="120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0"/>
      <c r="H100" s="120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2"/>
      <c r="H101" s="122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2"/>
      <c r="H102" s="122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8"/>
      <c r="H103" s="118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8"/>
      <c r="H104" s="118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8"/>
      <c r="H105" s="118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8"/>
      <c r="H106" s="118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8"/>
      <c r="H107" s="118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8"/>
      <c r="H108" s="118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8"/>
      <c r="H109" s="118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8"/>
      <c r="H110" s="118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8"/>
      <c r="H111" s="118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8"/>
      <c r="H112" s="118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8"/>
      <c r="H113" s="118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3" t="s">
        <v>54</v>
      </c>
      <c r="C114" s="153"/>
      <c r="D114" s="153"/>
      <c r="E114" s="153"/>
      <c r="F114" s="153"/>
      <c r="G114" s="118"/>
      <c r="H114" s="118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39" t="s">
        <v>55</v>
      </c>
      <c r="C115" s="139"/>
      <c r="D115" s="139"/>
      <c r="E115" s="139"/>
      <c r="F115" s="139"/>
      <c r="G115" s="118"/>
      <c r="H115" s="118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39" t="s">
        <v>56</v>
      </c>
      <c r="C116" s="139"/>
      <c r="D116" s="139"/>
      <c r="E116" s="139"/>
      <c r="F116" s="139"/>
      <c r="G116" s="118"/>
      <c r="H116" s="118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39" t="s">
        <v>57</v>
      </c>
      <c r="C117" s="139"/>
      <c r="D117" s="139"/>
      <c r="E117" s="139"/>
      <c r="F117" s="139"/>
      <c r="G117" s="118"/>
      <c r="H117" s="118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39" t="s">
        <v>58</v>
      </c>
      <c r="C118" s="139"/>
      <c r="D118" s="139"/>
      <c r="E118" s="139"/>
      <c r="F118" s="139"/>
      <c r="G118" s="118"/>
      <c r="H118" s="118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39" t="s">
        <v>59</v>
      </c>
      <c r="C119" s="139"/>
      <c r="D119" s="139"/>
      <c r="E119" s="139"/>
      <c r="F119" s="139"/>
      <c r="G119" s="118"/>
      <c r="H119" s="118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39" t="s">
        <v>60</v>
      </c>
      <c r="C120" s="139"/>
      <c r="D120" s="139"/>
      <c r="E120" s="139"/>
      <c r="F120" s="139"/>
      <c r="G120" s="118"/>
      <c r="H120" s="118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5" t="s">
        <v>61</v>
      </c>
      <c r="C121" s="155"/>
      <c r="D121" s="155"/>
      <c r="E121" s="155"/>
      <c r="F121" s="155"/>
      <c r="G121" s="118"/>
      <c r="H121" s="118"/>
    </row>
    <row r="122" spans="7:8" ht="15">
      <c r="G122" s="118"/>
      <c r="H122" s="118"/>
    </row>
    <row r="123" spans="2:8" ht="15.75">
      <c r="B123" s="32" t="s">
        <v>62</v>
      </c>
      <c r="C123" s="146"/>
      <c r="D123" s="148"/>
      <c r="E123" s="148"/>
      <c r="F123" s="147"/>
      <c r="G123" s="118"/>
      <c r="H123" s="118"/>
    </row>
    <row r="124" spans="2:8" ht="30.75" customHeight="1">
      <c r="B124" s="32" t="s">
        <v>63</v>
      </c>
      <c r="C124" s="146" t="s">
        <v>64</v>
      </c>
      <c r="D124" s="147"/>
      <c r="E124" s="146" t="s">
        <v>65</v>
      </c>
      <c r="F124" s="147"/>
      <c r="G124" s="118"/>
      <c r="H124" s="118"/>
    </row>
    <row r="125" spans="2:8" ht="30.75" customHeight="1">
      <c r="B125" s="32" t="s">
        <v>66</v>
      </c>
      <c r="C125" s="146" t="s">
        <v>67</v>
      </c>
      <c r="D125" s="147"/>
      <c r="E125" s="146" t="s">
        <v>68</v>
      </c>
      <c r="F125" s="147"/>
      <c r="G125" s="118"/>
      <c r="H125" s="118"/>
    </row>
    <row r="126" spans="2:8" ht="15" customHeight="1">
      <c r="B126" s="140" t="s">
        <v>69</v>
      </c>
      <c r="C126" s="142" t="s">
        <v>70</v>
      </c>
      <c r="D126" s="143"/>
      <c r="E126" s="142" t="s">
        <v>71</v>
      </c>
      <c r="F126" s="143"/>
      <c r="G126" s="118"/>
      <c r="H126" s="118"/>
    </row>
    <row r="127" spans="2:8" ht="15" customHeight="1">
      <c r="B127" s="141"/>
      <c r="C127" s="144"/>
      <c r="D127" s="145"/>
      <c r="E127" s="144"/>
      <c r="F127" s="145"/>
      <c r="G127" s="118"/>
      <c r="H127" s="118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2019-09-13T14:19:53Z</dcterms:modified>
  <cp:category/>
  <cp:version/>
  <cp:contentType/>
  <cp:contentStatus/>
</cp:coreProperties>
</file>