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<sst xmlns="http://schemas.openxmlformats.org/spreadsheetml/2006/main" count="162" uniqueCount="108">
  <si>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</si>
  <si>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</si>
  <si>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</si>
  <si>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</si>
  <si>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</si>
  <si>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</si>
  <si>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</si>
  <si>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</si>
  <si>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</si>
  <si>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</si>
  <si>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</si>
  <si>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</si>
  <si>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</si>
  <si>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</si>
  <si>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</si>
  <si>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</si>
  <si>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</si>
  <si>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</si>
  <si>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</si>
  <si>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</si>
  <si>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</si>
  <si>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</si>
  <si>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</si>
  <si>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</si>
  <si>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</si>
  <si>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</si>
  <si>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</si>
  <si>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</si>
  <si>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</si>
  <si>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</si>
  <si>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</si>
  <si>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</si>
  <si>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</si>
  <si>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</si>
  <si>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</si>
  <si>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</si>
  <si>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</si>
  <si>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</si>
  <si>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</si>
  <si>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</si>
  <si>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</si>
  <si>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</si>
  <si>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</si>
  <si>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</si>
  <si>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</si>
  <si>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</si>
  <si>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</si>
  <si>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</si>
  <si>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</si>
  <si>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</si>
  <si>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</si>
  <si>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</si>
  <si>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</si>
  <si>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</si>
  <si>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</si>
  <si>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</si>
  <si>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</si>
  <si>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</si>
  <si>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</si>
  <si>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</si>
  <si>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</si>
  <si>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</si>
  <si>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</si>
  <si>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</si>
  <si>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</si>
  <si>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</si>
  <si>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</si>
  <si>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</si>
  <si>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</si>
  <si>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</si>
  <si>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</si>
  <si>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</si>
  <si>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</si>
  <si>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</si>
  <si>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</si>
  <si>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</si>
  <si>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</si>
  <si>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</si>
  <si>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</si>
  <si>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</si>
  <si>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</si>
  <si>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</si>
  <si>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</si>
  <si>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</si>
  <si>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</si>
  <si>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</si>
  <si>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</si>
  <si>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</si>
  <si>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</si>
  <si>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</si>
  <si>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</si>
  <si>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</si>
  <si>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</si>
  <si>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</si>
  <si>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</si>
  <si>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</si>
  <si>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</si>
  <si>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</si>
  <si>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</si>
  <si>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</si>
  <si>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</si>
  <si>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</si>
  <si>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</si>
  <si>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</si>
  <si>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</si>
  <si>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</si>
  <si>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12 вересня 2016 року</t>
  </si>
  <si>
    <t>Euronext - Грудень '16 (€/МT)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</si>
</sst>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72" t="s">
        <v>106</v>
      </c>
      <c r="D4" s="173"/>
      <c r="E4" s="173"/>
      <c r="F4" s="17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8" t="s">
        <v>5</v>
      </c>
      <c r="D6" s="169"/>
      <c r="E6" s="167" t="s">
        <v>6</v>
      </c>
      <c r="F6" s="167"/>
      <c r="G6"/>
      <c r="H6"/>
      <c r="I6"/>
    </row>
    <row r="7" spans="2:6" s="6" customFormat="1" ht="15">
      <c r="B7" s="25" t="s">
        <v>88</v>
      </c>
      <c r="C7" s="140">
        <v>0.006</v>
      </c>
      <c r="D7" s="14">
        <v>3.294</v>
      </c>
      <c r="E7" s="140">
        <f aca="true" t="shared" si="0" ref="E7:F9">C7*39.3683</f>
        <v>0.2362098</v>
      </c>
      <c r="F7" s="13">
        <f t="shared" si="0"/>
        <v>129.6791802</v>
      </c>
    </row>
    <row r="8" spans="2:6" s="6" customFormat="1" ht="15">
      <c r="B8" s="25" t="s">
        <v>93</v>
      </c>
      <c r="C8" s="140">
        <v>0.014</v>
      </c>
      <c r="D8" s="14">
        <v>3.394</v>
      </c>
      <c r="E8" s="140">
        <f t="shared" si="0"/>
        <v>0.5511562</v>
      </c>
      <c r="F8" s="13">
        <f t="shared" si="0"/>
        <v>133.6160102</v>
      </c>
    </row>
    <row r="9" spans="2:17" s="6" customFormat="1" ht="15">
      <c r="B9" s="25" t="s">
        <v>100</v>
      </c>
      <c r="C9" s="140">
        <v>0.014</v>
      </c>
      <c r="D9" s="14">
        <v>3.504</v>
      </c>
      <c r="E9" s="140">
        <f t="shared" si="0"/>
        <v>0.5511562</v>
      </c>
      <c r="F9" s="13">
        <f t="shared" si="0"/>
        <v>137.9465232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7" t="s">
        <v>7</v>
      </c>
      <c r="D11" s="167"/>
      <c r="E11" s="168" t="s">
        <v>6</v>
      </c>
      <c r="F11" s="169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4">
        <v>0.16</v>
      </c>
      <c r="D12" s="13">
        <v>161</v>
      </c>
      <c r="E12" s="144">
        <f>C12/D86</f>
        <v>0.17973489103572232</v>
      </c>
      <c r="F12" s="79">
        <f>D12/D86</f>
        <v>180.85823410469558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95</v>
      </c>
      <c r="C13" s="149">
        <v>0</v>
      </c>
      <c r="D13" s="13">
        <v>162.75</v>
      </c>
      <c r="E13" s="149">
        <f>C13/D86</f>
        <v>0</v>
      </c>
      <c r="F13" s="79">
        <f>D13/D86</f>
        <v>182.8240844753988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102</v>
      </c>
      <c r="C14" s="149">
        <v>0</v>
      </c>
      <c r="D14" s="13">
        <v>164.75</v>
      </c>
      <c r="E14" s="149">
        <f>C14/D87</f>
        <v>0</v>
      </c>
      <c r="F14" s="79">
        <f>D14/D86</f>
        <v>185.07077061334533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7" t="s">
        <v>84</v>
      </c>
      <c r="D16" s="167"/>
      <c r="E16" s="168" t="s">
        <v>6</v>
      </c>
      <c r="F16" s="169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89</v>
      </c>
      <c r="C17" s="141">
        <v>100</v>
      </c>
      <c r="D17" s="103">
        <v>16480</v>
      </c>
      <c r="E17" s="141">
        <f aca="true" t="shared" si="1" ref="E17:F19">C17/$D$87</f>
        <v>0.9814505839630975</v>
      </c>
      <c r="F17" s="79">
        <f t="shared" si="1"/>
        <v>161.74305623711845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9">
        <v>0</v>
      </c>
      <c r="D18" s="103">
        <v>18800</v>
      </c>
      <c r="E18" s="149">
        <f t="shared" si="1"/>
        <v>0</v>
      </c>
      <c r="F18" s="79">
        <f t="shared" si="1"/>
        <v>184.51270978506233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44">
        <v>30</v>
      </c>
      <c r="D19" s="103">
        <v>19050</v>
      </c>
      <c r="E19" s="144">
        <f t="shared" si="1"/>
        <v>0.29443517518892925</v>
      </c>
      <c r="F19" s="79">
        <f t="shared" si="1"/>
        <v>186.96633624497005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8" t="s">
        <v>5</v>
      </c>
      <c r="D21" s="169"/>
      <c r="E21" s="167" t="s">
        <v>6</v>
      </c>
      <c r="F21" s="167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88</v>
      </c>
      <c r="C22" s="147">
        <v>0.072</v>
      </c>
      <c r="D22" s="14">
        <v>3.844</v>
      </c>
      <c r="E22" s="147">
        <f aca="true" t="shared" si="2" ref="E22:F24">C22*36.7437</f>
        <v>2.6455463999999997</v>
      </c>
      <c r="F22" s="13">
        <f t="shared" si="2"/>
        <v>141.2427828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93</v>
      </c>
      <c r="C23" s="147">
        <v>0.056</v>
      </c>
      <c r="D23" s="14">
        <v>4.086</v>
      </c>
      <c r="E23" s="147">
        <f t="shared" si="2"/>
        <v>2.0576472</v>
      </c>
      <c r="F23" s="13">
        <f t="shared" si="2"/>
        <v>150.1347582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100</v>
      </c>
      <c r="C24" s="147">
        <v>0.052</v>
      </c>
      <c r="D24" s="107">
        <v>4.302</v>
      </c>
      <c r="E24" s="147">
        <f t="shared" si="2"/>
        <v>1.9106723999999997</v>
      </c>
      <c r="F24" s="13">
        <f t="shared" si="2"/>
        <v>158.07139739999997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7" t="s">
        <v>9</v>
      </c>
      <c r="D26" s="167"/>
      <c r="E26" s="168" t="s">
        <v>10</v>
      </c>
      <c r="F26" s="169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107</v>
      </c>
      <c r="C27" s="149">
        <v>0</v>
      </c>
      <c r="D27" s="79">
        <v>158.25</v>
      </c>
      <c r="E27" s="149">
        <f>C27/$D$86</f>
        <v>0</v>
      </c>
      <c r="F27" s="79">
        <f>D27/D86</f>
        <v>177.7690406650191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102</v>
      </c>
      <c r="C28" s="149">
        <v>0</v>
      </c>
      <c r="D28" s="13">
        <v>163.25</v>
      </c>
      <c r="E28" s="149">
        <f>C28/$D$86</f>
        <v>0</v>
      </c>
      <c r="F28" s="79">
        <f>D28/D86</f>
        <v>183.38575600988543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103</v>
      </c>
      <c r="C29" s="141">
        <v>0.3</v>
      </c>
      <c r="D29" s="13">
        <v>166.5</v>
      </c>
      <c r="E29" s="141">
        <f>C29/$D$86</f>
        <v>0.33700292069197935</v>
      </c>
      <c r="F29" s="79">
        <f>D29/D86</f>
        <v>187.03662098404854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7" t="s">
        <v>12</v>
      </c>
      <c r="D31" s="167"/>
      <c r="E31" s="167" t="s">
        <v>10</v>
      </c>
      <c r="F31" s="167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1">
        <v>0.86</v>
      </c>
      <c r="D32" s="13">
        <v>375</v>
      </c>
      <c r="E32" s="141">
        <f>C32/$D$86</f>
        <v>0.9660750393170074</v>
      </c>
      <c r="F32" s="79">
        <f>D32/D86</f>
        <v>421.2536508649742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91</v>
      </c>
      <c r="C33" s="141">
        <v>0.73</v>
      </c>
      <c r="D33" s="13">
        <v>374.75</v>
      </c>
      <c r="E33" s="141">
        <f>C33/$D$86</f>
        <v>0.8200404403504831</v>
      </c>
      <c r="F33" s="79">
        <f>D33/$D$86</f>
        <v>420.97281509773086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103</v>
      </c>
      <c r="C34" s="141">
        <v>0.86</v>
      </c>
      <c r="D34" s="73">
        <v>373</v>
      </c>
      <c r="E34" s="141">
        <f>C34/$D$86</f>
        <v>0.9660750393170074</v>
      </c>
      <c r="F34" s="79">
        <f>D34/$D$86</f>
        <v>419.00696472702765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60" t="s">
        <v>5</v>
      </c>
      <c r="D36" s="161"/>
      <c r="E36" s="160" t="s">
        <v>6</v>
      </c>
      <c r="F36" s="161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88</v>
      </c>
      <c r="C37" s="140">
        <v>0.022</v>
      </c>
      <c r="D37" s="83">
        <v>1.586</v>
      </c>
      <c r="E37" s="140">
        <f aca="true" t="shared" si="3" ref="E37:F39">C37*58.0164</f>
        <v>1.2763608</v>
      </c>
      <c r="F37" s="79">
        <f t="shared" si="3"/>
        <v>92.0140104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93</v>
      </c>
      <c r="C38" s="140">
        <v>0.024</v>
      </c>
      <c r="D38" s="83">
        <v>1.75</v>
      </c>
      <c r="E38" s="140">
        <f>C38*58.0164</f>
        <v>1.3923936</v>
      </c>
      <c r="F38" s="79">
        <f t="shared" si="3"/>
        <v>101.5287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100</v>
      </c>
      <c r="C39" s="140">
        <v>0.026</v>
      </c>
      <c r="D39" s="83">
        <v>1.874</v>
      </c>
      <c r="E39" s="140">
        <f>C39*58.0164</f>
        <v>1.5084263999999998</v>
      </c>
      <c r="F39" s="79">
        <f t="shared" si="3"/>
        <v>108.7227336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60" t="s">
        <v>5</v>
      </c>
      <c r="D41" s="161"/>
      <c r="E41" s="160" t="s">
        <v>6</v>
      </c>
      <c r="F41" s="16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40">
        <v>0.126</v>
      </c>
      <c r="D42" s="83">
        <v>9.854</v>
      </c>
      <c r="E42" s="140">
        <f aca="true" t="shared" si="4" ref="E42:F44">C42*36.7437</f>
        <v>4.629706199999999</v>
      </c>
      <c r="F42" s="79">
        <f t="shared" si="4"/>
        <v>362.0724197999999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94</v>
      </c>
      <c r="C43" s="140">
        <v>0.16</v>
      </c>
      <c r="D43" s="83">
        <v>9.68</v>
      </c>
      <c r="E43" s="140">
        <f t="shared" si="4"/>
        <v>5.878991999999999</v>
      </c>
      <c r="F43" s="79">
        <f t="shared" si="4"/>
        <v>355.67901599999993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101</v>
      </c>
      <c r="C44" s="140">
        <v>0.154</v>
      </c>
      <c r="D44" s="83">
        <v>9.704</v>
      </c>
      <c r="E44" s="140">
        <f t="shared" si="4"/>
        <v>5.658529799999999</v>
      </c>
      <c r="F44" s="79">
        <f t="shared" si="4"/>
        <v>356.5608648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7" t="s">
        <v>83</v>
      </c>
      <c r="D46" s="167"/>
      <c r="E46" s="168" t="s">
        <v>6</v>
      </c>
      <c r="F46" s="169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5">
        <v>0</v>
      </c>
      <c r="D47" s="104" t="s">
        <v>81</v>
      </c>
      <c r="E47" s="146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50">
        <v>400</v>
      </c>
      <c r="D48" s="104">
        <v>48000</v>
      </c>
      <c r="E48" s="140">
        <f t="shared" si="5"/>
        <v>3.92580233585239</v>
      </c>
      <c r="F48" s="79">
        <f t="shared" si="5"/>
        <v>471.0962803022868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50">
        <v>690</v>
      </c>
      <c r="D49" s="104">
        <v>46600</v>
      </c>
      <c r="E49" s="140">
        <f t="shared" si="5"/>
        <v>6.772009029345372</v>
      </c>
      <c r="F49" s="79">
        <f t="shared" si="5"/>
        <v>457.3559721268034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60" t="s">
        <v>16</v>
      </c>
      <c r="D51" s="161"/>
      <c r="E51" s="160" t="s">
        <v>6</v>
      </c>
      <c r="F51" s="161"/>
      <c r="G51"/>
      <c r="H51"/>
      <c r="I51"/>
      <c r="J51" s="6"/>
    </row>
    <row r="52" spans="2:19" s="23" customFormat="1" ht="15">
      <c r="B52" s="25" t="s">
        <v>88</v>
      </c>
      <c r="C52" s="140">
        <v>5</v>
      </c>
      <c r="D52" s="84">
        <v>318</v>
      </c>
      <c r="E52" s="140">
        <f aca="true" t="shared" si="6" ref="E52:F54">C52*1.1023</f>
        <v>5.5115</v>
      </c>
      <c r="F52" s="84">
        <f t="shared" si="6"/>
        <v>350.5314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99</v>
      </c>
      <c r="C53" s="140">
        <v>4.2</v>
      </c>
      <c r="D53" s="84">
        <v>313.4</v>
      </c>
      <c r="E53" s="140">
        <f t="shared" si="6"/>
        <v>4.62966</v>
      </c>
      <c r="F53" s="84">
        <f t="shared" si="6"/>
        <v>345.46082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0">
        <v>4.6</v>
      </c>
      <c r="D54" s="125">
        <v>311.7</v>
      </c>
      <c r="E54" s="140">
        <f t="shared" si="6"/>
        <v>5.07058</v>
      </c>
      <c r="F54" s="84">
        <f t="shared" si="6"/>
        <v>343.58691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60" t="s">
        <v>18</v>
      </c>
      <c r="D56" s="161"/>
      <c r="E56" s="160" t="s">
        <v>19</v>
      </c>
      <c r="F56" s="161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1">
        <v>0.72</v>
      </c>
      <c r="D57" s="79">
        <v>32.39</v>
      </c>
      <c r="E57" s="141">
        <f aca="true" t="shared" si="7" ref="E57:F59">C57/454*1000</f>
        <v>1.5859030837004404</v>
      </c>
      <c r="F57" s="79">
        <f t="shared" si="7"/>
        <v>71.34361233480176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99</v>
      </c>
      <c r="C58" s="141">
        <v>0.72</v>
      </c>
      <c r="D58" s="79">
        <v>32.5</v>
      </c>
      <c r="E58" s="141">
        <f t="shared" si="7"/>
        <v>1.5859030837004404</v>
      </c>
      <c r="F58" s="79">
        <f t="shared" si="7"/>
        <v>71.58590308370044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1">
        <v>0.73</v>
      </c>
      <c r="D59" s="79">
        <v>33</v>
      </c>
      <c r="E59" s="141">
        <f t="shared" si="7"/>
        <v>1.607929515418502</v>
      </c>
      <c r="F59" s="79">
        <f t="shared" si="7"/>
        <v>72.68722466960352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60" t="s">
        <v>21</v>
      </c>
      <c r="D61" s="161"/>
      <c r="E61" s="160" t="s">
        <v>6</v>
      </c>
      <c r="F61" s="161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47">
        <v>0.215</v>
      </c>
      <c r="D62" s="83">
        <v>9.43</v>
      </c>
      <c r="E62" s="147">
        <f aca="true" t="shared" si="8" ref="E62:F64">C62*22.026</f>
        <v>4.73559</v>
      </c>
      <c r="F62" s="79">
        <f t="shared" si="8"/>
        <v>207.70517999999998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47">
        <v>0.225</v>
      </c>
      <c r="D63" s="83">
        <v>9.85</v>
      </c>
      <c r="E63" s="147">
        <f t="shared" si="8"/>
        <v>4.95585</v>
      </c>
      <c r="F63" s="79">
        <f t="shared" si="8"/>
        <v>216.9561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101</v>
      </c>
      <c r="C64" s="147">
        <v>0.22</v>
      </c>
      <c r="D64" s="83">
        <v>10</v>
      </c>
      <c r="E64" s="147">
        <f t="shared" si="8"/>
        <v>4.84572</v>
      </c>
      <c r="F64" s="79">
        <f t="shared" si="8"/>
        <v>220.26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60" t="s">
        <v>23</v>
      </c>
      <c r="D66" s="161"/>
      <c r="E66" s="160" t="s">
        <v>24</v>
      </c>
      <c r="F66" s="161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99</v>
      </c>
      <c r="C67" s="147">
        <v>0.033</v>
      </c>
      <c r="D67" s="83">
        <v>1.523</v>
      </c>
      <c r="E67" s="147">
        <f aca="true" t="shared" si="9" ref="E67:F69">C67/3.785</f>
        <v>0.008718626155878468</v>
      </c>
      <c r="F67" s="79">
        <f t="shared" si="9"/>
        <v>0.40237780713342136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94</v>
      </c>
      <c r="C68" s="147">
        <v>0.022</v>
      </c>
      <c r="D68" s="83">
        <v>1.47</v>
      </c>
      <c r="E68" s="147">
        <f t="shared" si="9"/>
        <v>0.005812417437252311</v>
      </c>
      <c r="F68" s="79">
        <f t="shared" si="9"/>
        <v>0.38837516512549536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93</v>
      </c>
      <c r="C69" s="147">
        <v>0.022</v>
      </c>
      <c r="D69" s="83">
        <v>1.43</v>
      </c>
      <c r="E69" s="147">
        <f t="shared" si="9"/>
        <v>0.005812417437252311</v>
      </c>
      <c r="F69" s="79">
        <f t="shared" si="9"/>
        <v>0.3778071334214002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60" t="s">
        <v>26</v>
      </c>
      <c r="D71" s="161"/>
      <c r="E71" s="160" t="s">
        <v>27</v>
      </c>
      <c r="F71" s="161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88</v>
      </c>
      <c r="C72" s="152">
        <v>0</v>
      </c>
      <c r="D72" s="87">
        <v>0.8825</v>
      </c>
      <c r="E72" s="152">
        <f>C72/454*100</f>
        <v>0</v>
      </c>
      <c r="F72" s="85">
        <f>D72/454*1000</f>
        <v>1.9438325991189425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99</v>
      </c>
      <c r="C73" s="151">
        <v>0.001</v>
      </c>
      <c r="D73" s="87">
        <v>0.946</v>
      </c>
      <c r="E73" s="151">
        <f>C73/454*100</f>
        <v>0.00022026431718061672</v>
      </c>
      <c r="F73" s="85">
        <f>D73/454*1000</f>
        <v>2.0837004405286343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94</v>
      </c>
      <c r="C74" s="148">
        <v>0.005</v>
      </c>
      <c r="D74" s="87">
        <v>1</v>
      </c>
      <c r="E74" s="148">
        <f>C74/454*100</f>
        <v>0.0011013215859030838</v>
      </c>
      <c r="F74" s="85">
        <f>D74/454*1000</f>
        <v>2.2026431718061676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71" t="s">
        <v>26</v>
      </c>
      <c r="D76" s="171"/>
      <c r="E76" s="160" t="s">
        <v>29</v>
      </c>
      <c r="F76" s="161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87</v>
      </c>
      <c r="C77" s="153">
        <v>0.0025</v>
      </c>
      <c r="D77" s="108">
        <v>0.2025</v>
      </c>
      <c r="E77" s="153">
        <f aca="true" t="shared" si="10" ref="E77:F79">C77/454*1000000</f>
        <v>5.506607929515419</v>
      </c>
      <c r="F77" s="79">
        <f t="shared" si="10"/>
        <v>446.03524229074895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92</v>
      </c>
      <c r="C78" s="153">
        <v>0.0016</v>
      </c>
      <c r="D78" s="108">
        <v>0.2072</v>
      </c>
      <c r="E78" s="153">
        <f t="shared" si="10"/>
        <v>3.524229074889868</v>
      </c>
      <c r="F78" s="79">
        <f t="shared" si="10"/>
        <v>456.38766519823787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98</v>
      </c>
      <c r="C79" s="153">
        <v>0.0012</v>
      </c>
      <c r="D79" s="108" t="s">
        <v>81</v>
      </c>
      <c r="E79" s="153">
        <f t="shared" si="10"/>
        <v>2.643171806167401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1.1234</v>
      </c>
      <c r="F85" s="138">
        <v>0.0098</v>
      </c>
      <c r="G85" s="138">
        <v>1.3326</v>
      </c>
      <c r="H85" s="138">
        <v>1.0291</v>
      </c>
      <c r="I85" s="138">
        <v>0.7653</v>
      </c>
      <c r="J85" s="138">
        <v>0.753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0.8902</v>
      </c>
      <c r="E86" s="139" t="s">
        <v>81</v>
      </c>
      <c r="F86" s="139">
        <v>0.0087</v>
      </c>
      <c r="G86" s="139">
        <v>1.1862</v>
      </c>
      <c r="H86" s="139">
        <v>0.9161</v>
      </c>
      <c r="I86" s="139">
        <v>0.6813</v>
      </c>
      <c r="J86" s="139">
        <v>0.6703</v>
      </c>
      <c r="K86" s="139">
        <v>0.1147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101.89</v>
      </c>
      <c r="E87" s="138">
        <v>114.4632</v>
      </c>
      <c r="F87" s="138" t="s">
        <v>81</v>
      </c>
      <c r="G87" s="138">
        <v>135.7786</v>
      </c>
      <c r="H87" s="138">
        <v>104.8575</v>
      </c>
      <c r="I87" s="138">
        <v>77.981</v>
      </c>
      <c r="J87" s="138">
        <v>76.7232</v>
      </c>
      <c r="K87" s="138">
        <v>13.1339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0.7504</v>
      </c>
      <c r="E88" s="139">
        <v>0.843</v>
      </c>
      <c r="F88" s="139">
        <v>0.0074</v>
      </c>
      <c r="G88" s="139" t="s">
        <v>81</v>
      </c>
      <c r="H88" s="139">
        <v>0.7723</v>
      </c>
      <c r="I88" s="139">
        <v>0.5743</v>
      </c>
      <c r="J88" s="139">
        <v>0.5651</v>
      </c>
      <c r="K88" s="139">
        <v>0.0967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0.9717</v>
      </c>
      <c r="E89" s="138">
        <v>1.0916</v>
      </c>
      <c r="F89" s="138">
        <v>0.0095</v>
      </c>
      <c r="G89" s="138">
        <v>1.2949</v>
      </c>
      <c r="H89" s="138" t="s">
        <v>81</v>
      </c>
      <c r="I89" s="138">
        <v>0.7437</v>
      </c>
      <c r="J89" s="138">
        <v>0.7317</v>
      </c>
      <c r="K89" s="138">
        <v>0.1253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1.3066</v>
      </c>
      <c r="E90" s="139">
        <v>1.4678</v>
      </c>
      <c r="F90" s="139">
        <v>0.0128</v>
      </c>
      <c r="G90" s="139">
        <v>1.7412</v>
      </c>
      <c r="H90" s="139">
        <v>1.3447</v>
      </c>
      <c r="I90" s="139" t="s">
        <v>81</v>
      </c>
      <c r="J90" s="139">
        <v>0.9839</v>
      </c>
      <c r="K90" s="139">
        <v>0.1684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1.328</v>
      </c>
      <c r="E91" s="138">
        <v>1.4919</v>
      </c>
      <c r="F91" s="138">
        <v>0.013</v>
      </c>
      <c r="G91" s="138">
        <v>1.7697</v>
      </c>
      <c r="H91" s="138">
        <v>1.3667</v>
      </c>
      <c r="I91" s="138">
        <v>1.0164</v>
      </c>
      <c r="J91" s="138" t="s">
        <v>81</v>
      </c>
      <c r="K91" s="138">
        <v>0.1712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7.7578</v>
      </c>
      <c r="E92" s="139">
        <v>8.7151</v>
      </c>
      <c r="F92" s="139">
        <v>0.0761</v>
      </c>
      <c r="G92" s="139">
        <v>10.338</v>
      </c>
      <c r="H92" s="139">
        <v>7.9837</v>
      </c>
      <c r="I92" s="139">
        <v>5.9374</v>
      </c>
      <c r="J92" s="139">
        <v>5.8416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70" t="s">
        <v>63</v>
      </c>
      <c r="C114" s="170"/>
      <c r="D114" s="170"/>
      <c r="E114" s="170"/>
      <c r="F114" s="170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4" t="s">
        <v>64</v>
      </c>
      <c r="C115" s="154"/>
      <c r="D115" s="154"/>
      <c r="E115" s="154"/>
      <c r="F115" s="154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4" t="s">
        <v>65</v>
      </c>
      <c r="C116" s="154"/>
      <c r="D116" s="154"/>
      <c r="E116" s="154"/>
      <c r="F116" s="154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4" t="s">
        <v>66</v>
      </c>
      <c r="C117" s="154"/>
      <c r="D117" s="154"/>
      <c r="E117" s="154"/>
      <c r="F117" s="154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4" t="s">
        <v>67</v>
      </c>
      <c r="C118" s="154"/>
      <c r="D118" s="154"/>
      <c r="E118" s="154"/>
      <c r="F118" s="154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4" t="s">
        <v>68</v>
      </c>
      <c r="C119" s="154"/>
      <c r="D119" s="154"/>
      <c r="E119" s="154"/>
      <c r="F119" s="154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4" t="s">
        <v>69</v>
      </c>
      <c r="C120" s="154"/>
      <c r="D120" s="154"/>
      <c r="E120" s="154"/>
      <c r="F120" s="154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6" t="s">
        <v>70</v>
      </c>
      <c r="C121" s="166"/>
      <c r="D121" s="166"/>
      <c r="E121" s="166"/>
      <c r="F121" s="166"/>
    </row>
    <row r="123" spans="2:6" ht="15.75">
      <c r="B123" s="35" t="s">
        <v>71</v>
      </c>
      <c r="C123" s="157"/>
      <c r="D123" s="158"/>
      <c r="E123" s="158"/>
      <c r="F123" s="159"/>
    </row>
    <row r="124" spans="2:6" ht="30.75" customHeight="1">
      <c r="B124" s="35" t="s">
        <v>72</v>
      </c>
      <c r="C124" s="156" t="s">
        <v>73</v>
      </c>
      <c r="D124" s="156"/>
      <c r="E124" s="157" t="s">
        <v>74</v>
      </c>
      <c r="F124" s="159"/>
    </row>
    <row r="125" spans="2:6" ht="30.75" customHeight="1">
      <c r="B125" s="35" t="s">
        <v>75</v>
      </c>
      <c r="C125" s="156" t="s">
        <v>76</v>
      </c>
      <c r="D125" s="156"/>
      <c r="E125" s="157" t="s">
        <v>77</v>
      </c>
      <c r="F125" s="159"/>
    </row>
    <row r="126" spans="2:6" ht="15" customHeight="1">
      <c r="B126" s="155" t="s">
        <v>78</v>
      </c>
      <c r="C126" s="156" t="s">
        <v>79</v>
      </c>
      <c r="D126" s="156"/>
      <c r="E126" s="162" t="s">
        <v>80</v>
      </c>
      <c r="F126" s="163"/>
    </row>
    <row r="127" spans="2:6" ht="15" customHeight="1">
      <c r="B127" s="155"/>
      <c r="C127" s="156"/>
      <c r="D127" s="156"/>
      <c r="E127" s="164"/>
      <c r="F127" s="165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2016-09-14T10:55:53Z</dcterms:modified>
  <cp:category/>
  <cp:version/>
  <cp:contentType/>
  <cp:contentStatus/>
</cp:coreProperties>
</file>