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<sst xmlns="http://schemas.openxmlformats.org/spreadsheetml/2006/main" count="164" uniqueCount="109">
  <si>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</si>
  <si>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</si>
  <si>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</si>
  <si>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</si>
  <si>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</si>
  <si>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</si>
  <si>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</si>
  <si>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</si>
  <si>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</si>
  <si>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</si>
  <si>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</si>
  <si>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</si>
  <si>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</si>
  <si>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</si>
  <si>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</si>
  <si>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</si>
  <si>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</si>
  <si>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</si>
  <si>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</si>
  <si>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</si>
  <si>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</si>
  <si>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</si>
  <si>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</si>
  <si>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</si>
  <si>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</si>
  <si>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</si>
  <si>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</si>
  <si>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</si>
  <si>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</si>
  <si>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</si>
  <si>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</si>
  <si>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</si>
  <si>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</si>
  <si>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</si>
  <si>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</si>
  <si>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</si>
  <si>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</si>
  <si>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</si>
  <si>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</si>
  <si>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</si>
  <si>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</si>
  <si>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</si>
  <si>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</si>
  <si>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</si>
  <si>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</si>
  <si>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</si>
  <si>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</si>
  <si>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</si>
  <si>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</si>
  <si>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</si>
  <si>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</si>
  <si>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</si>
  <si>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</si>
  <si>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</si>
  <si>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</si>
  <si>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</si>
  <si>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</si>
  <si>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</si>
  <si>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</si>
  <si>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</si>
  <si>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</si>
  <si>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</si>
  <si>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</si>
  <si>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</si>
  <si>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</si>
  <si>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</si>
  <si>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</si>
  <si>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</si>
  <si>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</si>
  <si>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</si>
  <si>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</si>
  <si>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</si>
  <si>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</si>
  <si>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</si>
  <si>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</si>
  <si>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</si>
  <si>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</si>
  <si>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</si>
  <si>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</si>
  <si>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</si>
  <si>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</si>
  <si>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</si>
  <si>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</si>
  <si>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</si>
  <si>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</si>
  <si>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</si>
  <si>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</si>
  <si>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</si>
  <si>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</si>
  <si>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TOCOM - Липень '17 (¥/МT)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</si>
  <si>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</si>
  <si>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</si>
  <si>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</si>
  <si>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</si>
  <si>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</si>
  <si>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</si>
  <si>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</si>
  <si>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</si>
  <si>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</si>
  <si>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</si>
  <si>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</si>
  <si>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</si>
  <si>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</si>
  <si>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</si>
  <si>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</si>
  <si>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</si>
  <si>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</si>
  <si>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Червень '17 (¥/МT)</t>
  </si>
  <si>
    <t>12 червня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</si>
</sst>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5" t="s">
        <v>108</v>
      </c>
      <c r="D4" s="166"/>
      <c r="E4" s="166"/>
      <c r="F4" s="16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1" t="s">
        <v>5</v>
      </c>
      <c r="D6" s="162"/>
      <c r="E6" s="160" t="s">
        <v>6</v>
      </c>
      <c r="F6" s="160"/>
      <c r="G6"/>
      <c r="H6"/>
      <c r="I6"/>
    </row>
    <row r="7" spans="2:6" s="6" customFormat="1" ht="15">
      <c r="B7" s="25" t="s">
        <v>88</v>
      </c>
      <c r="C7" s="134">
        <v>0.104</v>
      </c>
      <c r="D7" s="14">
        <v>3.77</v>
      </c>
      <c r="E7" s="134">
        <f aca="true" t="shared" si="0" ref="E7:F9">C7*39.3683</f>
        <v>4.0943032</v>
      </c>
      <c r="F7" s="13">
        <f t="shared" si="0"/>
        <v>148.418491</v>
      </c>
    </row>
    <row r="8" spans="2:6" s="6" customFormat="1" ht="15">
      <c r="B8" s="25" t="s">
        <v>94</v>
      </c>
      <c r="C8" s="134">
        <v>0.106</v>
      </c>
      <c r="D8" s="14">
        <v>3.85</v>
      </c>
      <c r="E8" s="134">
        <f t="shared" si="0"/>
        <v>4.1730398</v>
      </c>
      <c r="F8" s="13">
        <f t="shared" si="0"/>
        <v>151.56795499999998</v>
      </c>
    </row>
    <row r="9" spans="2:17" s="6" customFormat="1" ht="15">
      <c r="B9" s="25" t="s">
        <v>104</v>
      </c>
      <c r="C9" s="134">
        <v>0.104</v>
      </c>
      <c r="D9" s="14">
        <v>3.942</v>
      </c>
      <c r="E9" s="134">
        <f t="shared" si="0"/>
        <v>4.0943032</v>
      </c>
      <c r="F9" s="13">
        <f t="shared" si="0"/>
        <v>155.1898386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0" t="s">
        <v>7</v>
      </c>
      <c r="D11" s="160"/>
      <c r="E11" s="161" t="s">
        <v>6</v>
      </c>
      <c r="F11" s="162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5">
        <v>1.14</v>
      </c>
      <c r="D12" s="13">
        <v>173.75</v>
      </c>
      <c r="E12" s="135">
        <f>C12/$D$86</f>
        <v>1.276309896999552</v>
      </c>
      <c r="F12" s="76">
        <f>D12/D86</f>
        <v>194.52530228392297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91</v>
      </c>
      <c r="C13" s="138">
        <v>0.15</v>
      </c>
      <c r="D13" s="13">
        <v>171.75</v>
      </c>
      <c r="E13" s="138">
        <f>C13/$D$86</f>
        <v>0.16793551276309895</v>
      </c>
      <c r="F13" s="76">
        <f>D13/D86</f>
        <v>192.28616211374833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106</v>
      </c>
      <c r="C14" s="135">
        <v>0.14</v>
      </c>
      <c r="D14" s="13">
        <v>173.25</v>
      </c>
      <c r="E14" s="135">
        <f>C14/$D$86</f>
        <v>0.15673981191222572</v>
      </c>
      <c r="F14" s="76">
        <f>D14/D86</f>
        <v>193.9655172413793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0" t="s">
        <v>83</v>
      </c>
      <c r="D16" s="160"/>
      <c r="E16" s="161" t="s">
        <v>6</v>
      </c>
      <c r="F16" s="162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89</v>
      </c>
      <c r="C17" s="145">
        <v>0</v>
      </c>
      <c r="D17" s="97" t="s">
        <v>81</v>
      </c>
      <c r="E17" s="145">
        <f aca="true" t="shared" si="1" ref="E17:F19">C17/$D$87</f>
        <v>0</v>
      </c>
      <c r="F17" s="76" t="s">
        <v>81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92</v>
      </c>
      <c r="C18" s="138">
        <v>210</v>
      </c>
      <c r="D18" s="97">
        <v>22130</v>
      </c>
      <c r="E18" s="138">
        <f t="shared" si="1"/>
        <v>1.9089173711480774</v>
      </c>
      <c r="F18" s="76">
        <f t="shared" si="1"/>
        <v>201.16353058812834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98</v>
      </c>
      <c r="C19" s="138">
        <v>20</v>
      </c>
      <c r="D19" s="97">
        <v>22800</v>
      </c>
      <c r="E19" s="138">
        <f t="shared" si="1"/>
        <v>0.181801654395055</v>
      </c>
      <c r="F19" s="76">
        <f t="shared" si="1"/>
        <v>207.2538860103627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1" t="s">
        <v>5</v>
      </c>
      <c r="D21" s="162"/>
      <c r="E21" s="160" t="s">
        <v>6</v>
      </c>
      <c r="F21" s="160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4">
        <v>0.116</v>
      </c>
      <c r="D22" s="14">
        <v>4.34</v>
      </c>
      <c r="E22" s="134">
        <f aca="true" t="shared" si="2" ref="E22:F24">C22*36.7437</f>
        <v>4.2622691999999995</v>
      </c>
      <c r="F22" s="13">
        <f t="shared" si="2"/>
        <v>159.46765799999997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94</v>
      </c>
      <c r="C23" s="134">
        <v>0.114</v>
      </c>
      <c r="D23" s="14">
        <v>4.49</v>
      </c>
      <c r="E23" s="134">
        <f t="shared" si="2"/>
        <v>4.1887818</v>
      </c>
      <c r="F23" s="13">
        <f t="shared" si="2"/>
        <v>164.979213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104</v>
      </c>
      <c r="C24" s="134">
        <v>0.104</v>
      </c>
      <c r="D24" s="101">
        <v>4.71</v>
      </c>
      <c r="E24" s="134">
        <f t="shared" si="2"/>
        <v>3.8213447999999994</v>
      </c>
      <c r="F24" s="13">
        <f t="shared" si="2"/>
        <v>173.06282699999997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0" t="s">
        <v>9</v>
      </c>
      <c r="D26" s="160"/>
      <c r="E26" s="161" t="s">
        <v>10</v>
      </c>
      <c r="F26" s="162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90</v>
      </c>
      <c r="C27" s="135">
        <v>0.59</v>
      </c>
      <c r="D27" s="76">
        <v>168.5</v>
      </c>
      <c r="E27" s="135">
        <f>C27/$D$86</f>
        <v>0.6605463502015226</v>
      </c>
      <c r="F27" s="76">
        <f>D27/D86</f>
        <v>188.64755933721452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95</v>
      </c>
      <c r="C28" s="135">
        <v>0.72</v>
      </c>
      <c r="D28" s="13">
        <v>172</v>
      </c>
      <c r="E28" s="135">
        <f>C28/$D$86</f>
        <v>0.806090461262875</v>
      </c>
      <c r="F28" s="76">
        <f>D28/D86</f>
        <v>192.56605463502015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102</v>
      </c>
      <c r="C29" s="135">
        <v>0.71</v>
      </c>
      <c r="D29" s="13">
        <v>175.75</v>
      </c>
      <c r="E29" s="135">
        <f>C29/$D$86</f>
        <v>0.7948947604120018</v>
      </c>
      <c r="F29" s="76">
        <f>D29/D86</f>
        <v>196.76444245409763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5">
        <v>0</v>
      </c>
      <c r="D32" s="13">
        <v>359</v>
      </c>
      <c r="E32" s="135">
        <f>C32/$D$86</f>
        <v>0</v>
      </c>
      <c r="F32" s="76">
        <f>D32/D86</f>
        <v>401.92566054635023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91</v>
      </c>
      <c r="C33" s="138">
        <v>0.07</v>
      </c>
      <c r="D33" s="13">
        <v>362.5</v>
      </c>
      <c r="E33" s="138">
        <f>C33/$D$86</f>
        <v>0.07836990595611286</v>
      </c>
      <c r="F33" s="76">
        <f>D33/$D$86</f>
        <v>405.84415584415586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101</v>
      </c>
      <c r="C34" s="135">
        <v>0</v>
      </c>
      <c r="D34" s="71">
        <v>365.5</v>
      </c>
      <c r="E34" s="135">
        <f>C34/$D$86</f>
        <v>0</v>
      </c>
      <c r="F34" s="76">
        <f>D34/$D$86</f>
        <v>409.2028660994178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4">
        <v>0.024</v>
      </c>
      <c r="D37" s="80">
        <v>2.504</v>
      </c>
      <c r="E37" s="134">
        <f aca="true" t="shared" si="3" ref="E37:F39">C37*58.0164</f>
        <v>1.3923936</v>
      </c>
      <c r="F37" s="76">
        <f t="shared" si="3"/>
        <v>145.2730656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94</v>
      </c>
      <c r="C38" s="134">
        <v>0.03</v>
      </c>
      <c r="D38" s="80">
        <v>2.404</v>
      </c>
      <c r="E38" s="134">
        <f t="shared" si="3"/>
        <v>1.740492</v>
      </c>
      <c r="F38" s="76">
        <f t="shared" si="3"/>
        <v>139.47142559999998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104</v>
      </c>
      <c r="C39" s="134">
        <v>0.02</v>
      </c>
      <c r="D39" s="80">
        <v>2.376</v>
      </c>
      <c r="E39" s="134">
        <f t="shared" si="3"/>
        <v>1.160328</v>
      </c>
      <c r="F39" s="76">
        <f t="shared" si="3"/>
        <v>137.84696639999999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4">
        <v>0.102</v>
      </c>
      <c r="D42" s="80">
        <v>9.326</v>
      </c>
      <c r="E42" s="134">
        <f aca="true" t="shared" si="4" ref="E42:F44">C42*36.7437</f>
        <v>3.7478573999999996</v>
      </c>
      <c r="F42" s="76">
        <f t="shared" si="4"/>
        <v>342.6717462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96</v>
      </c>
      <c r="C43" s="134">
        <v>0.1</v>
      </c>
      <c r="D43" s="80">
        <v>9.356</v>
      </c>
      <c r="E43" s="134">
        <f t="shared" si="4"/>
        <v>3.6743699999999997</v>
      </c>
      <c r="F43" s="76">
        <f t="shared" si="4"/>
        <v>343.77405719999996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94</v>
      </c>
      <c r="C44" s="134">
        <v>0.1</v>
      </c>
      <c r="D44" s="80">
        <v>9.364</v>
      </c>
      <c r="E44" s="134">
        <f t="shared" si="4"/>
        <v>3.6743699999999997</v>
      </c>
      <c r="F44" s="76">
        <f t="shared" si="4"/>
        <v>344.0680068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61" t="s">
        <v>6</v>
      </c>
      <c r="F46" s="162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44">
        <v>0</v>
      </c>
      <c r="D48" s="98">
        <v>48000</v>
      </c>
      <c r="E48" s="143">
        <f t="shared" si="5"/>
        <v>0</v>
      </c>
      <c r="F48" s="76">
        <f t="shared" si="5"/>
        <v>436.32397054813197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99</v>
      </c>
      <c r="C49" s="144">
        <v>0</v>
      </c>
      <c r="D49" s="98">
        <v>46000</v>
      </c>
      <c r="E49" s="143">
        <f t="shared" si="5"/>
        <v>0</v>
      </c>
      <c r="F49" s="76">
        <f t="shared" si="5"/>
        <v>418.14380510862645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88</v>
      </c>
      <c r="C52" s="134">
        <v>4.1</v>
      </c>
      <c r="D52" s="81">
        <v>303.7</v>
      </c>
      <c r="E52" s="134">
        <f aca="true" t="shared" si="6" ref="E52:F54">C52*1.1023</f>
        <v>4.51943</v>
      </c>
      <c r="F52" s="81">
        <f t="shared" si="6"/>
        <v>334.76851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96</v>
      </c>
      <c r="C53" s="134">
        <v>3.9</v>
      </c>
      <c r="D53" s="81">
        <v>303.9</v>
      </c>
      <c r="E53" s="134">
        <f t="shared" si="6"/>
        <v>4.29897</v>
      </c>
      <c r="F53" s="81">
        <f t="shared" si="6"/>
        <v>334.98897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94</v>
      </c>
      <c r="C54" s="134">
        <v>3.7</v>
      </c>
      <c r="D54" s="119">
        <v>305.2</v>
      </c>
      <c r="E54" s="134">
        <f t="shared" si="6"/>
        <v>4.0785100000000005</v>
      </c>
      <c r="F54" s="81">
        <f t="shared" si="6"/>
        <v>336.42196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5">
        <v>0.35</v>
      </c>
      <c r="D57" s="76">
        <v>31.82</v>
      </c>
      <c r="E57" s="135">
        <f aca="true" t="shared" si="7" ref="E57:F59">C57/454*1000</f>
        <v>0.7709251101321585</v>
      </c>
      <c r="F57" s="76">
        <f t="shared" si="7"/>
        <v>70.08810572687224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96</v>
      </c>
      <c r="C58" s="135">
        <v>0.34</v>
      </c>
      <c r="D58" s="76">
        <v>32.03</v>
      </c>
      <c r="E58" s="135">
        <f t="shared" si="7"/>
        <v>0.748898678414097</v>
      </c>
      <c r="F58" s="76">
        <f t="shared" si="7"/>
        <v>70.55066079295153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94</v>
      </c>
      <c r="C59" s="135">
        <v>0.35</v>
      </c>
      <c r="D59" s="76">
        <v>32.15</v>
      </c>
      <c r="E59" s="135">
        <f t="shared" si="7"/>
        <v>0.7709251101321585</v>
      </c>
      <c r="F59" s="76">
        <f t="shared" si="7"/>
        <v>70.81497797356829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4">
        <v>0.02</v>
      </c>
      <c r="D62" s="80">
        <v>11.27</v>
      </c>
      <c r="E62" s="134">
        <f aca="true" t="shared" si="8" ref="E62:F64">C62*22.026</f>
        <v>0.44052</v>
      </c>
      <c r="F62" s="76">
        <f t="shared" si="8"/>
        <v>248.23301999999998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94</v>
      </c>
      <c r="C63" s="134">
        <v>0.02</v>
      </c>
      <c r="D63" s="80">
        <v>11.545</v>
      </c>
      <c r="E63" s="134">
        <f t="shared" si="8"/>
        <v>0.44052</v>
      </c>
      <c r="F63" s="76">
        <f t="shared" si="8"/>
        <v>254.29017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103</v>
      </c>
      <c r="C64" s="134">
        <v>0.015</v>
      </c>
      <c r="D64" s="80">
        <v>11.855</v>
      </c>
      <c r="E64" s="134">
        <f t="shared" si="8"/>
        <v>0.33038999999999996</v>
      </c>
      <c r="F64" s="76">
        <f t="shared" si="8"/>
        <v>261.11823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4">
        <v>0.015</v>
      </c>
      <c r="D67" s="80">
        <v>1.532</v>
      </c>
      <c r="E67" s="134">
        <f aca="true" t="shared" si="9" ref="E67:F69">C67/3.785</f>
        <v>0.003963011889035667</v>
      </c>
      <c r="F67" s="76">
        <f t="shared" si="9"/>
        <v>0.4047556142668428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96</v>
      </c>
      <c r="C68" s="134">
        <v>0.015</v>
      </c>
      <c r="D68" s="80">
        <v>1.54</v>
      </c>
      <c r="E68" s="134">
        <f t="shared" si="9"/>
        <v>0.003963011889035667</v>
      </c>
      <c r="F68" s="76">
        <f t="shared" si="9"/>
        <v>0.40686922060766184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94</v>
      </c>
      <c r="C69" s="134">
        <v>0.015</v>
      </c>
      <c r="D69" s="80">
        <v>1.54</v>
      </c>
      <c r="E69" s="134">
        <f t="shared" si="9"/>
        <v>0.003963011889035667</v>
      </c>
      <c r="F69" s="76">
        <f t="shared" si="9"/>
        <v>0.40686922060766184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97</v>
      </c>
      <c r="C72" s="168">
        <v>0</v>
      </c>
      <c r="D72" s="84">
        <v>0.9155</v>
      </c>
      <c r="E72" s="168">
        <f>C72/454*100</f>
        <v>0</v>
      </c>
      <c r="F72" s="82">
        <f>D72/454*1000</f>
        <v>2.016519823788546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46">
        <v>0.0175</v>
      </c>
      <c r="D73" s="84">
        <v>0.93525</v>
      </c>
      <c r="E73" s="146">
        <f>C73/454*100</f>
        <v>0.003854625550660793</v>
      </c>
      <c r="F73" s="82">
        <f>D73/454*1000</f>
        <v>2.060022026431718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96</v>
      </c>
      <c r="C74" s="146">
        <v>0.022</v>
      </c>
      <c r="D74" s="84">
        <v>0.9475</v>
      </c>
      <c r="E74" s="146">
        <f>C74/454*100</f>
        <v>0.004845814977973568</v>
      </c>
      <c r="F74" s="82">
        <f>D74/454*1000</f>
        <v>2.0870044052863435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4" t="s">
        <v>26</v>
      </c>
      <c r="D76" s="164"/>
      <c r="E76" s="153" t="s">
        <v>29</v>
      </c>
      <c r="F76" s="154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7">
        <v>0.0025</v>
      </c>
      <c r="D77" s="102">
        <v>0.1403</v>
      </c>
      <c r="E77" s="137">
        <f aca="true" t="shared" si="10" ref="E77:F79">C77/454*1000000</f>
        <v>5.506607929515419</v>
      </c>
      <c r="F77" s="76">
        <f t="shared" si="10"/>
        <v>309.0308370044053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93</v>
      </c>
      <c r="C78" s="137">
        <v>0.0026</v>
      </c>
      <c r="D78" s="102">
        <v>0.1431</v>
      </c>
      <c r="E78" s="137">
        <f t="shared" si="10"/>
        <v>5.7268722466960345</v>
      </c>
      <c r="F78" s="76">
        <f t="shared" si="10"/>
        <v>315.19823788546256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100</v>
      </c>
      <c r="C79" s="137">
        <v>0.0021</v>
      </c>
      <c r="D79" s="140" t="s">
        <v>81</v>
      </c>
      <c r="E79" s="137">
        <f t="shared" si="10"/>
        <v>4.6255506607929515</v>
      </c>
      <c r="F79" s="76" t="s">
        <v>81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1.1196</v>
      </c>
      <c r="F85" s="132">
        <v>0.0091</v>
      </c>
      <c r="G85" s="132">
        <v>1.2683</v>
      </c>
      <c r="H85" s="132">
        <v>1.0317</v>
      </c>
      <c r="I85" s="132">
        <v>0.7528</v>
      </c>
      <c r="J85" s="132">
        <v>0.755</v>
      </c>
      <c r="K85" s="132">
        <v>0.1282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0.8932</v>
      </c>
      <c r="E86" s="133" t="s">
        <v>81</v>
      </c>
      <c r="F86" s="133">
        <v>0.0081</v>
      </c>
      <c r="G86" s="133">
        <v>1.1328</v>
      </c>
      <c r="H86" s="133">
        <v>0.9215</v>
      </c>
      <c r="I86" s="133">
        <v>0.6724</v>
      </c>
      <c r="J86" s="133">
        <v>0.6743</v>
      </c>
      <c r="K86" s="133">
        <v>0.1145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110.01</v>
      </c>
      <c r="E87" s="132">
        <v>123.1672</v>
      </c>
      <c r="F87" s="132" t="s">
        <v>81</v>
      </c>
      <c r="G87" s="132">
        <v>139.5257</v>
      </c>
      <c r="H87" s="132">
        <v>113.4943</v>
      </c>
      <c r="I87" s="132">
        <v>82.8139</v>
      </c>
      <c r="J87" s="132">
        <v>83.0576</v>
      </c>
      <c r="K87" s="132">
        <v>14.1073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0.7885</v>
      </c>
      <c r="E88" s="133">
        <v>0.8828</v>
      </c>
      <c r="F88" s="133">
        <v>0.0072</v>
      </c>
      <c r="G88" s="133" t="s">
        <v>81</v>
      </c>
      <c r="H88" s="133">
        <v>0.8134</v>
      </c>
      <c r="I88" s="133">
        <v>0.5935</v>
      </c>
      <c r="J88" s="133">
        <v>0.5953</v>
      </c>
      <c r="K88" s="133">
        <v>0.1011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0.9693</v>
      </c>
      <c r="E89" s="132">
        <v>1.0852</v>
      </c>
      <c r="F89" s="132">
        <v>0.0088</v>
      </c>
      <c r="G89" s="132">
        <v>1.2294</v>
      </c>
      <c r="H89" s="132" t="s">
        <v>81</v>
      </c>
      <c r="I89" s="132">
        <v>0.7297</v>
      </c>
      <c r="J89" s="132">
        <v>0.7318</v>
      </c>
      <c r="K89" s="132">
        <v>0.1243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1.3284</v>
      </c>
      <c r="E90" s="133">
        <v>1.4873</v>
      </c>
      <c r="F90" s="133">
        <v>0.0121</v>
      </c>
      <c r="G90" s="133">
        <v>1.6848</v>
      </c>
      <c r="H90" s="133">
        <v>1.3705</v>
      </c>
      <c r="I90" s="133" t="s">
        <v>81</v>
      </c>
      <c r="J90" s="133">
        <v>1.0029</v>
      </c>
      <c r="K90" s="133">
        <v>0.1703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1.3245</v>
      </c>
      <c r="E91" s="132">
        <v>1.4829</v>
      </c>
      <c r="F91" s="132">
        <v>0.012</v>
      </c>
      <c r="G91" s="132">
        <v>1.6799</v>
      </c>
      <c r="H91" s="132">
        <v>1.3665</v>
      </c>
      <c r="I91" s="132">
        <v>0.9971</v>
      </c>
      <c r="J91" s="132" t="s">
        <v>81</v>
      </c>
      <c r="K91" s="132">
        <v>0.1698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7.7981</v>
      </c>
      <c r="E92" s="133">
        <v>8.7308</v>
      </c>
      <c r="F92" s="133">
        <v>0.0709</v>
      </c>
      <c r="G92" s="133">
        <v>9.8903</v>
      </c>
      <c r="H92" s="133">
        <v>8.0451</v>
      </c>
      <c r="I92" s="133">
        <v>5.8703</v>
      </c>
      <c r="J92" s="133">
        <v>5.8876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3" t="s">
        <v>63</v>
      </c>
      <c r="C114" s="163"/>
      <c r="D114" s="163"/>
      <c r="E114" s="163"/>
      <c r="F114" s="163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7" t="s">
        <v>64</v>
      </c>
      <c r="C115" s="147"/>
      <c r="D115" s="147"/>
      <c r="E115" s="147"/>
      <c r="F115" s="147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7" t="s">
        <v>65</v>
      </c>
      <c r="C116" s="147"/>
      <c r="D116" s="147"/>
      <c r="E116" s="147"/>
      <c r="F116" s="147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7" t="s">
        <v>66</v>
      </c>
      <c r="C117" s="147"/>
      <c r="D117" s="147"/>
      <c r="E117" s="147"/>
      <c r="F117" s="14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7" t="s">
        <v>67</v>
      </c>
      <c r="C118" s="147"/>
      <c r="D118" s="147"/>
      <c r="E118" s="147"/>
      <c r="F118" s="14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7" t="s">
        <v>68</v>
      </c>
      <c r="C119" s="147"/>
      <c r="D119" s="147"/>
      <c r="E119" s="147"/>
      <c r="F119" s="14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7" t="s">
        <v>69</v>
      </c>
      <c r="C120" s="147"/>
      <c r="D120" s="147"/>
      <c r="E120" s="147"/>
      <c r="F120" s="14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9" t="s">
        <v>70</v>
      </c>
      <c r="C121" s="159"/>
      <c r="D121" s="159"/>
      <c r="E121" s="159"/>
      <c r="F121" s="159"/>
    </row>
    <row r="123" spans="2:6" ht="15.75">
      <c r="B123" s="35" t="s">
        <v>71</v>
      </c>
      <c r="C123" s="150"/>
      <c r="D123" s="151"/>
      <c r="E123" s="151"/>
      <c r="F123" s="152"/>
    </row>
    <row r="124" spans="2:6" ht="30.75" customHeight="1">
      <c r="B124" s="35" t="s">
        <v>72</v>
      </c>
      <c r="C124" s="149" t="s">
        <v>73</v>
      </c>
      <c r="D124" s="149"/>
      <c r="E124" s="150" t="s">
        <v>74</v>
      </c>
      <c r="F124" s="152"/>
    </row>
    <row r="125" spans="2:6" ht="30.75" customHeight="1">
      <c r="B125" s="35" t="s">
        <v>75</v>
      </c>
      <c r="C125" s="149" t="s">
        <v>76</v>
      </c>
      <c r="D125" s="149"/>
      <c r="E125" s="150" t="s">
        <v>77</v>
      </c>
      <c r="F125" s="152"/>
    </row>
    <row r="126" spans="2:6" ht="15" customHeight="1">
      <c r="B126" s="148" t="s">
        <v>78</v>
      </c>
      <c r="C126" s="149" t="s">
        <v>79</v>
      </c>
      <c r="D126" s="149"/>
      <c r="E126" s="155" t="s">
        <v>80</v>
      </c>
      <c r="F126" s="156"/>
    </row>
    <row r="127" spans="2:6" ht="15" customHeight="1">
      <c r="B127" s="148"/>
      <c r="C127" s="149"/>
      <c r="D127" s="149"/>
      <c r="E127" s="157"/>
      <c r="F127" s="15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2017-06-13T06:42:28Z</dcterms:modified>
  <cp:category/>
  <cp:version/>
  <cp:contentType/>
  <cp:contentStatus/>
</cp:coreProperties>
</file>