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<sst xmlns="http://schemas.openxmlformats.org/spreadsheetml/2006/main" count="170" uniqueCount="103">
  <si>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</si>
  <si>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</si>
  <si>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</si>
  <si>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</si>
  <si>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</si>
  <si>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</si>
  <si>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</si>
  <si>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</si>
  <si>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</si>
  <si>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</si>
  <si>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</si>
  <si>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</si>
  <si>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</si>
  <si>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</si>
  <si>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</si>
  <si>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</si>
  <si>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</si>
  <si>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</si>
  <si>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</si>
  <si>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</si>
  <si>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</si>
  <si>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</si>
  <si>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</si>
  <si>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</si>
  <si>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</si>
  <si>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</si>
  <si>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</si>
  <si>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</si>
  <si>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</si>
  <si>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</si>
  <si>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</si>
  <si>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</si>
  <si>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</si>
  <si>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</si>
  <si>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</si>
  <si>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</si>
  <si>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</si>
  <si>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</si>
  <si>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</si>
  <si>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</si>
  <si>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</si>
  <si>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</si>
  <si>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</si>
  <si>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</si>
  <si>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</si>
  <si>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</si>
  <si>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</si>
  <si>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</si>
  <si>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</si>
  <si>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</si>
  <si>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</si>
  <si>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</si>
  <si>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</si>
  <si>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</si>
  <si>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</si>
  <si>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</si>
  <si>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</si>
  <si>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</si>
  <si>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</si>
  <si>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</si>
  <si>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</si>
  <si>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</si>
  <si>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</si>
  <si>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</si>
  <si>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</si>
  <si>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</si>
  <si>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</si>
  <si>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</si>
  <si>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</si>
  <si>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</si>
  <si>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</si>
  <si>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</si>
  <si>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</si>
  <si>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</si>
  <si>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</si>
  <si>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</si>
  <si>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</si>
  <si>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</si>
  <si>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</si>
  <si>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Березень '18 (€/МT)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</si>
  <si>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</si>
  <si>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</si>
  <si>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</si>
  <si>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</si>
  <si>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</si>
  <si>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</si>
  <si>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</si>
  <si>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</si>
  <si>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</si>
  <si>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</si>
  <si>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</si>
  <si>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</si>
  <si>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</si>
  <si>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</si>
  <si>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</si>
  <si>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TOCOM - Квітень '18 (¥/МT)</t>
  </si>
  <si>
    <t>CME - Квітень '18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</si>
  <si>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</si>
  <si>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</si>
  <si>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</si>
  <si>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</si>
  <si>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</si>
  <si>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12 квітня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</si>
</sst>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102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7" t="s">
        <v>6</v>
      </c>
      <c r="F6" s="157"/>
      <c r="G6"/>
      <c r="H6"/>
      <c r="I6"/>
    </row>
    <row r="7" spans="2:6" s="6" customFormat="1" ht="15">
      <c r="B7" s="24" t="s">
        <v>81</v>
      </c>
      <c r="C7" s="121">
        <v>0.016</v>
      </c>
      <c r="D7" s="14">
        <v>3.882</v>
      </c>
      <c r="E7" s="121">
        <f aca="true" t="shared" si="0" ref="E7:F9">C7*39.3683</f>
        <v>0.6298928</v>
      </c>
      <c r="F7" s="13">
        <f t="shared" si="0"/>
        <v>152.8277406</v>
      </c>
    </row>
    <row r="8" spans="2:6" s="6" customFormat="1" ht="15">
      <c r="B8" s="24" t="s">
        <v>88</v>
      </c>
      <c r="C8" s="121">
        <v>0.014</v>
      </c>
      <c r="D8" s="14">
        <v>3.96</v>
      </c>
      <c r="E8" s="121">
        <f t="shared" si="0"/>
        <v>0.5511562</v>
      </c>
      <c r="F8" s="13">
        <f t="shared" si="0"/>
        <v>155.89846799999998</v>
      </c>
    </row>
    <row r="9" spans="2:17" s="6" customFormat="1" ht="15">
      <c r="B9" s="24" t="s">
        <v>99</v>
      </c>
      <c r="C9" s="121">
        <v>0.014</v>
      </c>
      <c r="D9" s="14">
        <v>4.036</v>
      </c>
      <c r="E9" s="121">
        <f t="shared" si="0"/>
        <v>0.5511562</v>
      </c>
      <c r="F9" s="13">
        <f>D9*39.3683</f>
        <v>158.89045879999998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18">
        <v>1</v>
      </c>
      <c r="D12" s="13">
        <v>166.25</v>
      </c>
      <c r="E12" s="118">
        <f aca="true" t="shared" si="1" ref="E12:F14">C12/$D$86</f>
        <v>1.2328936012822094</v>
      </c>
      <c r="F12" s="71">
        <f t="shared" si="1"/>
        <v>204.9685612131673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91</v>
      </c>
      <c r="C13" s="118">
        <v>0.5</v>
      </c>
      <c r="D13" s="13">
        <v>170.75</v>
      </c>
      <c r="E13" s="118">
        <f t="shared" si="1"/>
        <v>0.6164468006411047</v>
      </c>
      <c r="F13" s="71">
        <f t="shared" si="1"/>
        <v>210.51658241893725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20">
        <v>0.25</v>
      </c>
      <c r="D14" s="13">
        <v>168.5</v>
      </c>
      <c r="E14" s="120">
        <f t="shared" si="1"/>
        <v>0.30822340032055234</v>
      </c>
      <c r="F14" s="71">
        <f t="shared" si="1"/>
        <v>207.74257181605228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7" t="s">
        <v>75</v>
      </c>
      <c r="D16" s="157"/>
      <c r="E16" s="154" t="s">
        <v>6</v>
      </c>
      <c r="F16" s="15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41">
        <v>0</v>
      </c>
      <c r="D17" s="87" t="s">
        <v>73</v>
      </c>
      <c r="E17" s="141">
        <f aca="true" t="shared" si="2" ref="E17:F19">C17/$D$87</f>
        <v>0</v>
      </c>
      <c r="F17" s="71" t="s">
        <v>73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20">
        <v>80</v>
      </c>
      <c r="D18" s="87">
        <v>25080</v>
      </c>
      <c r="E18" s="120">
        <f t="shared" si="2"/>
        <v>0.7450870820527149</v>
      </c>
      <c r="F18" s="71">
        <f t="shared" si="2"/>
        <v>233.58480022352612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93</v>
      </c>
      <c r="C19" s="118">
        <v>70</v>
      </c>
      <c r="D19" s="87">
        <v>25120</v>
      </c>
      <c r="E19" s="118">
        <f t="shared" si="2"/>
        <v>0.6519511967961256</v>
      </c>
      <c r="F19" s="71">
        <f>D19/$D$87</f>
        <v>233.95734376455246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7">
        <v>0.062</v>
      </c>
      <c r="D22" s="14">
        <v>4.806</v>
      </c>
      <c r="E22" s="117">
        <f>C22*36.7437</f>
        <v>2.2781094</v>
      </c>
      <c r="F22" s="13">
        <f aca="true" t="shared" si="3" ref="E22:F24">D22*36.7437</f>
        <v>176.5902222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88</v>
      </c>
      <c r="C23" s="117">
        <v>0.06</v>
      </c>
      <c r="D23" s="14">
        <v>4.986</v>
      </c>
      <c r="E23" s="117">
        <f t="shared" si="3"/>
        <v>2.2046219999999996</v>
      </c>
      <c r="F23" s="13">
        <f t="shared" si="3"/>
        <v>183.20408819999997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99</v>
      </c>
      <c r="C24" s="117">
        <v>0.06</v>
      </c>
      <c r="D24" s="91">
        <v>5.166</v>
      </c>
      <c r="E24" s="117">
        <f t="shared" si="3"/>
        <v>2.2046219999999996</v>
      </c>
      <c r="F24" s="13">
        <f t="shared" si="3"/>
        <v>189.8179542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24"/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1</v>
      </c>
      <c r="D27" s="71">
        <v>165.5</v>
      </c>
      <c r="E27" s="118">
        <f aca="true" t="shared" si="4" ref="E27:F29">C27/$D$86</f>
        <v>1.2328936012822094</v>
      </c>
      <c r="F27" s="71">
        <f t="shared" si="4"/>
        <v>204.04389101220565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18">
        <v>1</v>
      </c>
      <c r="D28" s="13">
        <v>169.5</v>
      </c>
      <c r="E28" s="118">
        <f t="shared" si="4"/>
        <v>1.2328936012822094</v>
      </c>
      <c r="F28" s="71">
        <f t="shared" si="4"/>
        <v>208.97546541733448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84</v>
      </c>
      <c r="C29" s="118">
        <v>1.25</v>
      </c>
      <c r="D29" s="13">
        <v>172.75</v>
      </c>
      <c r="E29" s="118">
        <f>C29/$D$86</f>
        <v>1.5411170016027615</v>
      </c>
      <c r="F29" s="71">
        <f t="shared" si="4"/>
        <v>212.98236962150165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20">
        <v>1</v>
      </c>
      <c r="D32" s="13">
        <v>348.25</v>
      </c>
      <c r="E32" s="120">
        <f aca="true" t="shared" si="5" ref="E32:F34">C32/$D$86</f>
        <v>1.2328936012822094</v>
      </c>
      <c r="F32" s="71">
        <f t="shared" si="5"/>
        <v>429.3551966465294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82</v>
      </c>
      <c r="C33" s="120">
        <v>1</v>
      </c>
      <c r="D33" s="13">
        <v>348</v>
      </c>
      <c r="E33" s="120">
        <f t="shared" si="5"/>
        <v>1.2328936012822094</v>
      </c>
      <c r="F33" s="71">
        <f t="shared" si="5"/>
        <v>429.04697324620884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20">
        <v>0.75</v>
      </c>
      <c r="D34" s="66">
        <v>352</v>
      </c>
      <c r="E34" s="120">
        <f t="shared" si="5"/>
        <v>0.924670200961657</v>
      </c>
      <c r="F34" s="71">
        <f t="shared" si="5"/>
        <v>433.9785476513377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24">
        <v>0</v>
      </c>
      <c r="D37" s="75">
        <v>2.386</v>
      </c>
      <c r="E37" s="124">
        <f aca="true" t="shared" si="6" ref="E37:F39">C37*58.0164</f>
        <v>0</v>
      </c>
      <c r="F37" s="71">
        <f t="shared" si="6"/>
        <v>138.4271304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17">
        <v>0.002</v>
      </c>
      <c r="D38" s="75">
        <v>2.45</v>
      </c>
      <c r="E38" s="117">
        <f t="shared" si="6"/>
        <v>0.11603279999999999</v>
      </c>
      <c r="F38" s="71">
        <f t="shared" si="6"/>
        <v>142.14018000000002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21">
        <v>0.002</v>
      </c>
      <c r="D39" s="75">
        <v>2.5</v>
      </c>
      <c r="E39" s="121">
        <f t="shared" si="6"/>
        <v>0.11603279999999999</v>
      </c>
      <c r="F39" s="71">
        <f t="shared" si="6"/>
        <v>145.041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24"/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81</v>
      </c>
      <c r="C42" s="121">
        <v>0.13</v>
      </c>
      <c r="D42" s="75">
        <v>10.606</v>
      </c>
      <c r="E42" s="121">
        <f aca="true" t="shared" si="7" ref="E42:F44">C42*36.7437</f>
        <v>4.776681</v>
      </c>
      <c r="F42" s="71">
        <f>D42*36.7437</f>
        <v>389.70368219999995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89</v>
      </c>
      <c r="C43" s="121">
        <v>0.13</v>
      </c>
      <c r="D43" s="75">
        <v>10.694</v>
      </c>
      <c r="E43" s="121">
        <f t="shared" si="7"/>
        <v>4.776681</v>
      </c>
      <c r="F43" s="71">
        <f t="shared" si="7"/>
        <v>392.9371278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100</v>
      </c>
      <c r="C44" s="121">
        <v>0.114</v>
      </c>
      <c r="D44" s="75">
        <v>10.706</v>
      </c>
      <c r="E44" s="121">
        <f t="shared" si="7"/>
        <v>4.1887818</v>
      </c>
      <c r="F44" s="71">
        <f t="shared" si="7"/>
        <v>393.37805219999996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21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7" t="s">
        <v>74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95</v>
      </c>
      <c r="C47" s="139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85</v>
      </c>
      <c r="C48" s="139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39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81</v>
      </c>
      <c r="C52" s="121">
        <v>3.2</v>
      </c>
      <c r="D52" s="76">
        <v>383.4</v>
      </c>
      <c r="E52" s="121">
        <f aca="true" t="shared" si="8" ref="E52:F54">C52*1.1023</f>
        <v>3.5273600000000003</v>
      </c>
      <c r="F52" s="76">
        <f t="shared" si="8"/>
        <v>422.62182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89</v>
      </c>
      <c r="C53" s="121">
        <v>3.1</v>
      </c>
      <c r="D53" s="76">
        <v>387.4</v>
      </c>
      <c r="E53" s="121">
        <f t="shared" si="8"/>
        <v>3.4171300000000002</v>
      </c>
      <c r="F53" s="76">
        <f t="shared" si="8"/>
        <v>427.03102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100</v>
      </c>
      <c r="C54" s="121">
        <v>2.5</v>
      </c>
      <c r="D54" s="105">
        <v>385.9</v>
      </c>
      <c r="E54" s="121">
        <f>C54*1.1023</f>
        <v>2.75575</v>
      </c>
      <c r="F54" s="76">
        <f t="shared" si="8"/>
        <v>425.37757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20">
        <v>0.1</v>
      </c>
      <c r="D57" s="71">
        <v>31.66</v>
      </c>
      <c r="E57" s="120">
        <f aca="true" t="shared" si="9" ref="E57:F59">C57/454*1000</f>
        <v>0.22026431718061676</v>
      </c>
      <c r="F57" s="71">
        <f t="shared" si="9"/>
        <v>69.73568281938326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89</v>
      </c>
      <c r="C58" s="120">
        <v>0.09</v>
      </c>
      <c r="D58" s="71">
        <v>31.93</v>
      </c>
      <c r="E58" s="120">
        <f t="shared" si="9"/>
        <v>0.19823788546255505</v>
      </c>
      <c r="F58" s="71">
        <f t="shared" si="9"/>
        <v>70.33039647577093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100</v>
      </c>
      <c r="C59" s="120">
        <v>0.07</v>
      </c>
      <c r="D59" s="71">
        <v>32.03</v>
      </c>
      <c r="E59" s="120">
        <f t="shared" si="9"/>
        <v>0.15418502202643172</v>
      </c>
      <c r="F59" s="71">
        <f t="shared" si="9"/>
        <v>70.55066079295153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81</v>
      </c>
      <c r="C62" s="121">
        <v>0.08</v>
      </c>
      <c r="D62" s="75">
        <v>12.885</v>
      </c>
      <c r="E62" s="121">
        <f aca="true" t="shared" si="10" ref="E62:F64">C62*22.026</f>
        <v>1.76208</v>
      </c>
      <c r="F62" s="71">
        <f t="shared" si="10"/>
        <v>283.80501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21">
        <v>0.05</v>
      </c>
      <c r="D63" s="75">
        <v>12.93</v>
      </c>
      <c r="E63" s="121">
        <f t="shared" si="10"/>
        <v>1.1013</v>
      </c>
      <c r="F63" s="71">
        <f t="shared" si="10"/>
        <v>284.79618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99</v>
      </c>
      <c r="C64" s="121">
        <v>0.055</v>
      </c>
      <c r="D64" s="75">
        <v>12.17</v>
      </c>
      <c r="E64" s="121">
        <f t="shared" si="10"/>
        <v>1.21143</v>
      </c>
      <c r="F64" s="71">
        <f t="shared" si="10"/>
        <v>268.05642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6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52" t="s">
        <v>23</v>
      </c>
      <c r="D66" s="153"/>
      <c r="E66" s="152" t="s">
        <v>24</v>
      </c>
      <c r="F66" s="153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90</v>
      </c>
      <c r="C67" s="121">
        <v>0.011</v>
      </c>
      <c r="D67" s="75">
        <v>1.492</v>
      </c>
      <c r="E67" s="121">
        <f aca="true" t="shared" si="11" ref="E67:F69">C67/3.785</f>
        <v>0.0029062087186261555</v>
      </c>
      <c r="F67" s="71">
        <f t="shared" si="11"/>
        <v>0.39418758256274766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81</v>
      </c>
      <c r="C68" s="121">
        <v>0.005</v>
      </c>
      <c r="D68" s="75">
        <v>1.488</v>
      </c>
      <c r="E68" s="121">
        <f t="shared" si="11"/>
        <v>0.001321003963011889</v>
      </c>
      <c r="F68" s="71">
        <f t="shared" si="11"/>
        <v>0.39313077939233815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101</v>
      </c>
      <c r="C69" s="121">
        <v>0.003</v>
      </c>
      <c r="D69" s="75">
        <v>1.485</v>
      </c>
      <c r="E69" s="121">
        <f t="shared" si="11"/>
        <v>0.0007926023778071334</v>
      </c>
      <c r="F69" s="71">
        <f t="shared" si="11"/>
        <v>0.39233817701453105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52" t="s">
        <v>26</v>
      </c>
      <c r="D71" s="153"/>
      <c r="E71" s="152" t="s">
        <v>27</v>
      </c>
      <c r="F71" s="153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96</v>
      </c>
      <c r="C72" s="137">
        <v>0.075</v>
      </c>
      <c r="D72" s="131">
        <v>0.71475</v>
      </c>
      <c r="E72" s="137">
        <f>C72/454*100</f>
        <v>0.016519823788546256</v>
      </c>
      <c r="F72" s="77">
        <f>D72/454*1000</f>
        <v>1.574339207048458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81</v>
      </c>
      <c r="C73" s="137">
        <v>0.15</v>
      </c>
      <c r="D73" s="131">
        <v>0.74375</v>
      </c>
      <c r="E73" s="137">
        <f>C73/454*100</f>
        <v>0.03303964757709251</v>
      </c>
      <c r="F73" s="77">
        <f>D73/454*1000</f>
        <v>1.638215859030837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101</v>
      </c>
      <c r="C74" s="163">
        <v>0.2</v>
      </c>
      <c r="D74" s="131">
        <v>0.765</v>
      </c>
      <c r="E74" s="163">
        <f>C74/454*100</f>
        <v>0.04405286343612335</v>
      </c>
      <c r="F74" s="77">
        <f>D74/454*1000</f>
        <v>1.6850220264317182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9" t="s">
        <v>26</v>
      </c>
      <c r="D76" s="159"/>
      <c r="E76" s="152" t="s">
        <v>29</v>
      </c>
      <c r="F76" s="15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5">
        <v>0.0001</v>
      </c>
      <c r="D77" s="132">
        <v>0.1206</v>
      </c>
      <c r="E77" s="135">
        <f aca="true" t="shared" si="12" ref="E77:F79">C77/454*1000000</f>
        <v>0.22026431718061676</v>
      </c>
      <c r="F77" s="71">
        <f t="shared" si="12"/>
        <v>265.6387665198238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22">
        <v>0.0001</v>
      </c>
      <c r="D78" s="132" t="s">
        <v>73</v>
      </c>
      <c r="E78" s="122">
        <f t="shared" si="12"/>
        <v>0.22026431718061676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97</v>
      </c>
      <c r="C79" s="135">
        <v>0.0001</v>
      </c>
      <c r="D79" s="132" t="s">
        <v>73</v>
      </c>
      <c r="E79" s="135">
        <f t="shared" si="12"/>
        <v>0.22026431718061676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40" t="s">
        <v>73</v>
      </c>
      <c r="E85" s="133">
        <v>1.2329</v>
      </c>
      <c r="F85" s="133">
        <v>0.0093</v>
      </c>
      <c r="G85" s="133">
        <v>1.4235</v>
      </c>
      <c r="H85" s="133">
        <v>1.0386</v>
      </c>
      <c r="I85" s="133">
        <v>0.7945</v>
      </c>
      <c r="J85" s="133">
        <v>0.777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0.8111</v>
      </c>
      <c r="E86" s="134" t="s">
        <v>73</v>
      </c>
      <c r="F86" s="134">
        <v>0.0076</v>
      </c>
      <c r="G86" s="134">
        <v>1.1546</v>
      </c>
      <c r="H86" s="134">
        <v>0.8424</v>
      </c>
      <c r="I86" s="134">
        <v>0.6444</v>
      </c>
      <c r="J86" s="134">
        <v>0.6302</v>
      </c>
      <c r="K86" s="134">
        <v>0.1033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107.37</v>
      </c>
      <c r="E87" s="133">
        <v>132.3765</v>
      </c>
      <c r="F87" s="133" t="s">
        <v>73</v>
      </c>
      <c r="G87" s="133">
        <v>152.8412</v>
      </c>
      <c r="H87" s="133">
        <v>111.5185</v>
      </c>
      <c r="I87" s="133">
        <v>85.3023</v>
      </c>
      <c r="J87" s="133">
        <v>83.4265</v>
      </c>
      <c r="K87" s="133">
        <v>13.6779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0.7025</v>
      </c>
      <c r="E88" s="134">
        <v>0.8661</v>
      </c>
      <c r="F88" s="134">
        <v>0.0065</v>
      </c>
      <c r="G88" s="134" t="s">
        <v>73</v>
      </c>
      <c r="H88" s="134">
        <v>0.7296</v>
      </c>
      <c r="I88" s="134">
        <v>0.5581</v>
      </c>
      <c r="J88" s="134">
        <v>0.5458</v>
      </c>
      <c r="K88" s="134">
        <v>0.0895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0.9628</v>
      </c>
      <c r="E89" s="133">
        <v>1.187</v>
      </c>
      <c r="F89" s="133">
        <v>0.009</v>
      </c>
      <c r="G89" s="133">
        <v>1.3705</v>
      </c>
      <c r="H89" s="133" t="s">
        <v>73</v>
      </c>
      <c r="I89" s="133">
        <v>0.7649</v>
      </c>
      <c r="J89" s="133">
        <v>0.7481</v>
      </c>
      <c r="K89" s="133">
        <v>0.1227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1.2587</v>
      </c>
      <c r="E90" s="134">
        <v>1.5519</v>
      </c>
      <c r="F90" s="134">
        <v>0.0117</v>
      </c>
      <c r="G90" s="134">
        <v>1.7918</v>
      </c>
      <c r="H90" s="134">
        <v>1.3073</v>
      </c>
      <c r="I90" s="134" t="s">
        <v>73</v>
      </c>
      <c r="J90" s="134">
        <v>0.978</v>
      </c>
      <c r="K90" s="134">
        <v>0.1603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1.287</v>
      </c>
      <c r="E91" s="133">
        <v>1.5867</v>
      </c>
      <c r="F91" s="133">
        <v>0.012</v>
      </c>
      <c r="G91" s="133">
        <v>1.832</v>
      </c>
      <c r="H91" s="133">
        <v>1.3367</v>
      </c>
      <c r="I91" s="133">
        <v>1.0225</v>
      </c>
      <c r="J91" s="133" t="s">
        <v>73</v>
      </c>
      <c r="K91" s="133">
        <v>0.164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7.8499</v>
      </c>
      <c r="E92" s="134">
        <v>9.6781</v>
      </c>
      <c r="F92" s="134">
        <v>0.0731</v>
      </c>
      <c r="G92" s="134">
        <v>11.1743</v>
      </c>
      <c r="H92" s="134">
        <v>8.1532</v>
      </c>
      <c r="I92" s="134">
        <v>6.2365</v>
      </c>
      <c r="J92" s="134">
        <v>6.0994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55</v>
      </c>
      <c r="C114" s="156"/>
      <c r="D114" s="156"/>
      <c r="E114" s="156"/>
      <c r="F114" s="156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2" t="s">
        <v>56</v>
      </c>
      <c r="C115" s="142"/>
      <c r="D115" s="142"/>
      <c r="E115" s="142"/>
      <c r="F115" s="142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2" t="s">
        <v>57</v>
      </c>
      <c r="C116" s="142"/>
      <c r="D116" s="142"/>
      <c r="E116" s="142"/>
      <c r="F116" s="142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2" t="s">
        <v>58</v>
      </c>
      <c r="C117" s="142"/>
      <c r="D117" s="142"/>
      <c r="E117" s="142"/>
      <c r="F117" s="142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2" t="s">
        <v>59</v>
      </c>
      <c r="C118" s="142"/>
      <c r="D118" s="142"/>
      <c r="E118" s="142"/>
      <c r="F118" s="142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2" t="s">
        <v>60</v>
      </c>
      <c r="C119" s="142"/>
      <c r="D119" s="142"/>
      <c r="E119" s="142"/>
      <c r="F119" s="142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2" t="s">
        <v>61</v>
      </c>
      <c r="C120" s="142"/>
      <c r="D120" s="142"/>
      <c r="E120" s="142"/>
      <c r="F120" s="142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8" t="s">
        <v>62</v>
      </c>
      <c r="C121" s="158"/>
      <c r="D121" s="158"/>
      <c r="E121" s="158"/>
      <c r="F121" s="158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49"/>
      <c r="D123" s="151"/>
      <c r="E123" s="151"/>
      <c r="F123" s="150"/>
      <c r="G123" s="125"/>
      <c r="H123" s="125"/>
    </row>
    <row r="124" spans="2:8" ht="30.75" customHeight="1">
      <c r="B124" s="32" t="s">
        <v>64</v>
      </c>
      <c r="C124" s="149" t="s">
        <v>65</v>
      </c>
      <c r="D124" s="150"/>
      <c r="E124" s="149" t="s">
        <v>66</v>
      </c>
      <c r="F124" s="150"/>
      <c r="G124" s="125"/>
      <c r="H124" s="125"/>
    </row>
    <row r="125" spans="2:8" ht="30.75" customHeight="1">
      <c r="B125" s="32" t="s">
        <v>67</v>
      </c>
      <c r="C125" s="149" t="s">
        <v>68</v>
      </c>
      <c r="D125" s="150"/>
      <c r="E125" s="149" t="s">
        <v>69</v>
      </c>
      <c r="F125" s="150"/>
      <c r="G125" s="125"/>
      <c r="H125" s="125"/>
    </row>
    <row r="126" spans="2:8" ht="15" customHeight="1">
      <c r="B126" s="143" t="s">
        <v>70</v>
      </c>
      <c r="C126" s="145" t="s">
        <v>71</v>
      </c>
      <c r="D126" s="146"/>
      <c r="E126" s="145" t="s">
        <v>72</v>
      </c>
      <c r="F126" s="146"/>
      <c r="G126" s="125"/>
      <c r="H126" s="125"/>
    </row>
    <row r="127" spans="2:8" ht="15" customHeight="1">
      <c r="B127" s="144"/>
      <c r="C127" s="147"/>
      <c r="D127" s="148"/>
      <c r="E127" s="147"/>
      <c r="F127" s="148"/>
      <c r="G127" s="125"/>
      <c r="H127" s="12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2018-04-13T04:31:57Z</dcterms:modified>
  <cp:category/>
  <cp:version/>
  <cp:contentType/>
  <cp:contentStatus/>
</cp:coreProperties>
</file>