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<sst xmlns="http://schemas.openxmlformats.org/spreadsheetml/2006/main" count="172" uniqueCount="104">
  <si>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</si>
  <si>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</si>
  <si>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</si>
  <si>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</si>
  <si>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</si>
  <si>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</si>
  <si>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</si>
  <si>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</si>
  <si>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</si>
  <si>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</si>
  <si>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</si>
  <si>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</si>
  <si>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</si>
  <si>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</si>
  <si>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</si>
  <si>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</si>
  <si>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</si>
  <si>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</si>
  <si>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</si>
  <si>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</si>
  <si>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</si>
  <si>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</si>
  <si>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</si>
  <si>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</si>
  <si>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</si>
  <si>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</si>
  <si>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</si>
  <si>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</si>
  <si>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</si>
  <si>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</si>
  <si>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</si>
  <si>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</si>
  <si>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</si>
  <si>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</si>
  <si>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</si>
  <si>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</si>
  <si>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</si>
  <si>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</si>
  <si>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</si>
  <si>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</si>
  <si>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</si>
  <si>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</si>
  <si>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</si>
  <si>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</si>
  <si>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</si>
  <si>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</si>
  <si>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</si>
  <si>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</si>
  <si>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</si>
  <si>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</si>
  <si>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</si>
  <si>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</si>
  <si>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</si>
  <si>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</si>
  <si>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</si>
  <si>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</si>
  <si>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</si>
  <si>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</si>
  <si>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</si>
  <si>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</si>
  <si>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</si>
  <si>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</si>
  <si>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</si>
  <si>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</si>
  <si>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</si>
  <si>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</si>
  <si>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</si>
  <si>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</si>
  <si>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</si>
  <si>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</si>
  <si>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</si>
  <si>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</si>
  <si>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</si>
  <si>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</si>
  <si>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</si>
  <si>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</si>
  <si>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</si>
  <si>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</si>
  <si>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CME - Березень'20</t>
  </si>
  <si>
    <t>Euronext -Лютий'20 (€/МT)</t>
  </si>
  <si>
    <t>Euronext - Березень '20 (€/МT)</t>
  </si>
  <si>
    <t>CME - Грудень'19</t>
  </si>
  <si>
    <t>CME -Листопад'19</t>
  </si>
  <si>
    <t>Euronext -Січень'20 (€/МT)</t>
  </si>
  <si>
    <t>TOCOM - Січень'20 (¥/МT)</t>
  </si>
  <si>
    <t>CME -Травень'20</t>
  </si>
  <si>
    <t>CME - Січень'20</t>
  </si>
  <si>
    <t>Euronext -Березень'20 (€/МT)</t>
  </si>
  <si>
    <t>Euronext -Травень'20 (€/МT)</t>
  </si>
  <si>
    <t>Euronext -Грудень'19 (€/МT)</t>
  </si>
  <si>
    <t>Euronext - Травень '20 (€/МT)</t>
  </si>
  <si>
    <t>CME -Грудень'19</t>
  </si>
  <si>
    <t>CME - Травень'20</t>
  </si>
  <si>
    <t>TOCOM - Березень'20 (¥/МT)</t>
  </si>
  <si>
    <t>TOCOM - Грудень  '19 (¥/МT)</t>
  </si>
  <si>
    <t>TOCOM - Лютий '20 (¥/МT)</t>
  </si>
  <si>
    <t>CME -Липень'20</t>
  </si>
  <si>
    <t>CME -Січень'20</t>
  </si>
  <si>
    <t>TOCOM - Травень'20 (¥/МT)</t>
  </si>
  <si>
    <t>TOCOM - Квітень '20 (¥/МT)</t>
  </si>
  <si>
    <t>Euronext -Серпень '20 (€/МT)</t>
  </si>
  <si>
    <t>Euronext -Червень 20 (€/МT)</t>
  </si>
  <si>
    <t>CME -Лютий'20</t>
  </si>
  <si>
    <t>11 листопада 2019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</si>
</sst>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2" fontId="76" fillId="0" borderId="17" xfId="0" applyNumberFormat="1" applyFont="1" applyFill="1" applyBorder="1" applyAlignment="1">
      <alignment horizontal="center" vertical="top" wrapText="1"/>
    </xf>
    <xf numFmtId="190" fontId="76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190" fontId="77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89" fontId="77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H5" sqref="H5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6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8" t="s">
        <v>103</v>
      </c>
      <c r="D4" s="159"/>
      <c r="E4" s="159"/>
      <c r="F4" s="16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2" t="s">
        <v>5</v>
      </c>
      <c r="D6" s="153"/>
      <c r="E6" s="152" t="s">
        <v>6</v>
      </c>
      <c r="F6" s="153"/>
      <c r="G6"/>
      <c r="H6"/>
      <c r="I6"/>
    </row>
    <row r="7" spans="2:6" s="6" customFormat="1" ht="15">
      <c r="B7" s="24" t="s">
        <v>81</v>
      </c>
      <c r="C7" s="113">
        <v>0.04</v>
      </c>
      <c r="D7" s="14">
        <v>3.732</v>
      </c>
      <c r="E7" s="113">
        <f>C7*39.3683</f>
        <v>1.574732</v>
      </c>
      <c r="F7" s="13">
        <f aca="true" t="shared" si="0" ref="E7:F9">D7*39.3683</f>
        <v>146.9224956</v>
      </c>
    </row>
    <row r="8" spans="2:6" s="6" customFormat="1" ht="15">
      <c r="B8" s="24" t="s">
        <v>78</v>
      </c>
      <c r="C8" s="113">
        <v>0.044</v>
      </c>
      <c r="D8" s="14">
        <v>3.814</v>
      </c>
      <c r="E8" s="113">
        <f t="shared" si="0"/>
        <v>1.7322052</v>
      </c>
      <c r="F8" s="13">
        <f t="shared" si="0"/>
        <v>150.1506962</v>
      </c>
    </row>
    <row r="9" spans="2:17" s="6" customFormat="1" ht="15">
      <c r="B9" s="24" t="s">
        <v>92</v>
      </c>
      <c r="C9" s="113">
        <v>0.046</v>
      </c>
      <c r="D9" s="14">
        <v>3.886</v>
      </c>
      <c r="E9" s="113">
        <f t="shared" si="0"/>
        <v>1.8109418</v>
      </c>
      <c r="F9" s="13">
        <f t="shared" si="0"/>
        <v>152.9852138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32"/>
      <c r="D10" s="7"/>
      <c r="E10" s="132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2" t="s">
        <v>7</v>
      </c>
      <c r="D11" s="153"/>
      <c r="E11" s="152" t="s">
        <v>6</v>
      </c>
      <c r="F11" s="153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83</v>
      </c>
      <c r="C12" s="128">
        <v>0.46</v>
      </c>
      <c r="D12" s="13">
        <v>162.75</v>
      </c>
      <c r="E12" s="128">
        <f>C12/$D$86</f>
        <v>0.506719541749284</v>
      </c>
      <c r="F12" s="71">
        <f aca="true" t="shared" si="1" ref="E12:F14">D12/$D$86</f>
        <v>179.27957699933904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87</v>
      </c>
      <c r="C13" s="128">
        <v>0.3</v>
      </c>
      <c r="D13" s="13">
        <v>167.5</v>
      </c>
      <c r="E13" s="128">
        <f t="shared" si="1"/>
        <v>0.33046926635822865</v>
      </c>
      <c r="F13" s="71">
        <f t="shared" si="1"/>
        <v>184.512007050011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101</v>
      </c>
      <c r="C14" s="114">
        <v>0.14</v>
      </c>
      <c r="D14" s="13">
        <v>173</v>
      </c>
      <c r="E14" s="114">
        <f t="shared" si="1"/>
        <v>0.1542189909671734</v>
      </c>
      <c r="F14" s="71">
        <f t="shared" si="1"/>
        <v>190.57061026657854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8"/>
      <c r="D15" s="52"/>
      <c r="E15" s="128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5" t="s">
        <v>74</v>
      </c>
      <c r="D16" s="155"/>
      <c r="E16" s="152" t="s">
        <v>6</v>
      </c>
      <c r="F16" s="153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84</v>
      </c>
      <c r="C17" s="138">
        <v>60</v>
      </c>
      <c r="D17" s="87">
        <v>22210</v>
      </c>
      <c r="E17" s="128">
        <f aca="true" t="shared" si="2" ref="E17:F19">C17/$D$87</f>
        <v>0.5495008700430443</v>
      </c>
      <c r="F17" s="71">
        <f t="shared" si="2"/>
        <v>203.4069053942669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93</v>
      </c>
      <c r="C18" s="138">
        <v>180</v>
      </c>
      <c r="D18" s="87">
        <v>24470</v>
      </c>
      <c r="E18" s="128">
        <f t="shared" si="2"/>
        <v>1.6485026101291327</v>
      </c>
      <c r="F18" s="71">
        <f t="shared" si="2"/>
        <v>224.10477149922156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98</v>
      </c>
      <c r="C19" s="138">
        <v>40</v>
      </c>
      <c r="D19" s="87">
        <v>24460</v>
      </c>
      <c r="E19" s="128">
        <f t="shared" si="2"/>
        <v>0.3663339133620295</v>
      </c>
      <c r="F19" s="71">
        <f t="shared" si="2"/>
        <v>224.01318802088105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5"/>
      <c r="D20" s="7"/>
      <c r="E20" s="113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2" t="s">
        <v>5</v>
      </c>
      <c r="D21" s="153"/>
      <c r="E21" s="155" t="s">
        <v>6</v>
      </c>
      <c r="F21" s="155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81</v>
      </c>
      <c r="C22" s="113">
        <v>0.044</v>
      </c>
      <c r="D22" s="14">
        <v>5.064</v>
      </c>
      <c r="E22" s="113">
        <f aca="true" t="shared" si="3" ref="E22:F24">C22*36.7437</f>
        <v>1.6167227999999998</v>
      </c>
      <c r="F22" s="13">
        <f t="shared" si="3"/>
        <v>186.0700968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78</v>
      </c>
      <c r="C23" s="113">
        <v>0.036</v>
      </c>
      <c r="D23" s="14">
        <v>5.11</v>
      </c>
      <c r="E23" s="113">
        <f t="shared" si="3"/>
        <v>1.3227731999999999</v>
      </c>
      <c r="F23" s="13">
        <f t="shared" si="3"/>
        <v>187.76030699999998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92</v>
      </c>
      <c r="C24" s="113">
        <v>0.042</v>
      </c>
      <c r="D24" s="75">
        <v>5.16</v>
      </c>
      <c r="E24" s="113">
        <f t="shared" si="3"/>
        <v>1.5432354</v>
      </c>
      <c r="F24" s="13">
        <f t="shared" si="3"/>
        <v>189.597492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29"/>
      <c r="C25" s="113"/>
      <c r="D25" s="116"/>
      <c r="E25" s="115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55" t="s">
        <v>9</v>
      </c>
      <c r="D26" s="155"/>
      <c r="E26" s="152" t="s">
        <v>10</v>
      </c>
      <c r="F26" s="153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89</v>
      </c>
      <c r="C27" s="128">
        <v>0.84</v>
      </c>
      <c r="D27" s="71">
        <v>177</v>
      </c>
      <c r="E27" s="128">
        <f aca="true" t="shared" si="4" ref="E27:F29">C27/$D$86</f>
        <v>0.9253139458030403</v>
      </c>
      <c r="F27" s="71">
        <f t="shared" si="4"/>
        <v>194.97686715135492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80</v>
      </c>
      <c r="C28" s="128">
        <v>0.83</v>
      </c>
      <c r="D28" s="13">
        <v>179</v>
      </c>
      <c r="E28" s="128">
        <f>C28/$D$86</f>
        <v>0.9142983035910993</v>
      </c>
      <c r="F28" s="71">
        <f t="shared" si="4"/>
        <v>197.17999559374312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90</v>
      </c>
      <c r="C29" s="128">
        <v>0.96</v>
      </c>
      <c r="D29" s="13">
        <v>180.75</v>
      </c>
      <c r="E29" s="128">
        <f t="shared" si="4"/>
        <v>1.0575016523463316</v>
      </c>
      <c r="F29" s="71">
        <f t="shared" si="4"/>
        <v>199.10773298083276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4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5" t="s">
        <v>12</v>
      </c>
      <c r="D31" s="155"/>
      <c r="E31" s="155" t="s">
        <v>10</v>
      </c>
      <c r="F31" s="155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79</v>
      </c>
      <c r="C32" s="114">
        <v>0.64</v>
      </c>
      <c r="D32" s="13">
        <v>392.25</v>
      </c>
      <c r="E32" s="114">
        <f>C32/$D$86</f>
        <v>0.7050011015642211</v>
      </c>
      <c r="F32" s="71">
        <f aca="true" t="shared" si="5" ref="E32:F34">D32/$D$86</f>
        <v>432.088565763384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88</v>
      </c>
      <c r="C33" s="114">
        <v>0.58</v>
      </c>
      <c r="D33" s="13">
        <v>389</v>
      </c>
      <c r="E33" s="114">
        <f t="shared" si="5"/>
        <v>0.6389072482925754</v>
      </c>
      <c r="F33" s="71">
        <f>D33/$D$86</f>
        <v>428.5084820445032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100</v>
      </c>
      <c r="C34" s="114">
        <v>0.8</v>
      </c>
      <c r="D34" s="13">
        <v>375.75</v>
      </c>
      <c r="E34" s="114">
        <f t="shared" si="5"/>
        <v>0.8812513769552764</v>
      </c>
      <c r="F34" s="71">
        <f t="shared" si="5"/>
        <v>413.9127561136814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6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0" t="s">
        <v>5</v>
      </c>
      <c r="D36" s="151"/>
      <c r="E36" s="150" t="s">
        <v>6</v>
      </c>
      <c r="F36" s="151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81</v>
      </c>
      <c r="C37" s="115">
        <v>0.08</v>
      </c>
      <c r="D37" s="75">
        <v>3.132</v>
      </c>
      <c r="E37" s="115">
        <f aca="true" t="shared" si="6" ref="E37:F39">C37*58.0164</f>
        <v>4.641312</v>
      </c>
      <c r="F37" s="71">
        <f t="shared" si="6"/>
        <v>181.7073648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78</v>
      </c>
      <c r="C38" s="115">
        <v>0.082</v>
      </c>
      <c r="D38" s="75">
        <v>3.084</v>
      </c>
      <c r="E38" s="115">
        <f t="shared" si="6"/>
        <v>4.7573448</v>
      </c>
      <c r="F38" s="71">
        <f t="shared" si="6"/>
        <v>178.92257759999998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92</v>
      </c>
      <c r="C39" s="115">
        <v>0.066</v>
      </c>
      <c r="D39" s="75">
        <v>3.05</v>
      </c>
      <c r="E39" s="115">
        <f t="shared" si="6"/>
        <v>3.8290824</v>
      </c>
      <c r="F39" s="71">
        <f t="shared" si="6"/>
        <v>176.95002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29"/>
      <c r="C40" s="113"/>
      <c r="D40" s="7"/>
      <c r="E40" s="113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0" t="s">
        <v>5</v>
      </c>
      <c r="D41" s="151"/>
      <c r="E41" s="150" t="s">
        <v>6</v>
      </c>
      <c r="F41" s="151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82</v>
      </c>
      <c r="C42" s="113">
        <v>0.144</v>
      </c>
      <c r="D42" s="75">
        <v>9.06</v>
      </c>
      <c r="E42" s="113">
        <f>C42*36.7437</f>
        <v>5.2910927999999995</v>
      </c>
      <c r="F42" s="71">
        <f aca="true" t="shared" si="7" ref="E42:F44">D42*36.7437</f>
        <v>332.897922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86</v>
      </c>
      <c r="C43" s="113">
        <v>0.14</v>
      </c>
      <c r="D43" s="75">
        <v>9.17</v>
      </c>
      <c r="E43" s="113">
        <f t="shared" si="7"/>
        <v>5.144118</v>
      </c>
      <c r="F43" s="71">
        <f t="shared" si="7"/>
        <v>336.93972899999994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78</v>
      </c>
      <c r="C44" s="113">
        <v>0.134</v>
      </c>
      <c r="D44" s="75">
        <v>9.304</v>
      </c>
      <c r="E44" s="113">
        <f t="shared" si="7"/>
        <v>4.9236558</v>
      </c>
      <c r="F44" s="71">
        <f t="shared" si="7"/>
        <v>341.8633848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5"/>
      <c r="D45" s="75"/>
      <c r="E45" s="113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5" t="s">
        <v>73</v>
      </c>
      <c r="D46" s="155"/>
      <c r="E46" s="152" t="s">
        <v>6</v>
      </c>
      <c r="F46" s="153"/>
      <c r="G46" s="23"/>
      <c r="H46" s="23"/>
      <c r="I46" s="23"/>
      <c r="K46" s="23"/>
      <c r="L46" s="23"/>
      <c r="M46" s="23"/>
    </row>
    <row r="47" spans="2:13" s="6" customFormat="1" ht="15">
      <c r="B47" s="24" t="s">
        <v>94</v>
      </c>
      <c r="C47" s="127">
        <v>0</v>
      </c>
      <c r="D47" s="87" t="s">
        <v>72</v>
      </c>
      <c r="E47" s="130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95</v>
      </c>
      <c r="C48" s="127">
        <v>0</v>
      </c>
      <c r="D48" s="87" t="s">
        <v>72</v>
      </c>
      <c r="E48" s="130">
        <f>C49/$D$87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99</v>
      </c>
      <c r="C49" s="127">
        <v>0</v>
      </c>
      <c r="D49" s="87" t="s">
        <v>72</v>
      </c>
      <c r="E49" s="130">
        <f>C50/$D$87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6"/>
      <c r="D50" s="5"/>
      <c r="E50" s="116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0" t="s">
        <v>16</v>
      </c>
      <c r="D51" s="151"/>
      <c r="E51" s="150" t="s">
        <v>6</v>
      </c>
      <c r="F51" s="151"/>
      <c r="G51"/>
      <c r="H51"/>
      <c r="I51"/>
      <c r="J51" s="6"/>
    </row>
    <row r="52" spans="2:19" s="22" customFormat="1" ht="15">
      <c r="B52" s="24" t="s">
        <v>81</v>
      </c>
      <c r="C52" s="113">
        <v>4.3</v>
      </c>
      <c r="D52" s="76">
        <v>300.4</v>
      </c>
      <c r="E52" s="113">
        <f>C52*1.1023</f>
        <v>4.73989</v>
      </c>
      <c r="F52" s="76">
        <f aca="true" t="shared" si="8" ref="E52:F54">D52*1.1023</f>
        <v>331.13092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86</v>
      </c>
      <c r="C53" s="113">
        <v>4.3</v>
      </c>
      <c r="D53" s="76">
        <v>302.6</v>
      </c>
      <c r="E53" s="113">
        <f t="shared" si="8"/>
        <v>4.73989</v>
      </c>
      <c r="F53" s="76">
        <f t="shared" si="8"/>
        <v>333.55598000000003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78</v>
      </c>
      <c r="C54" s="113">
        <v>4.1</v>
      </c>
      <c r="D54" s="76">
        <v>305.4</v>
      </c>
      <c r="E54" s="113">
        <f>C54*1.1023</f>
        <v>4.51943</v>
      </c>
      <c r="F54" s="76">
        <f t="shared" si="8"/>
        <v>336.64242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3"/>
      <c r="C55" s="131"/>
      <c r="D55" s="66"/>
      <c r="E55" s="12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0" t="s">
        <v>18</v>
      </c>
      <c r="D56" s="151"/>
      <c r="E56" s="150" t="s">
        <v>19</v>
      </c>
      <c r="F56" s="151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81</v>
      </c>
      <c r="C57" s="128">
        <v>0.08</v>
      </c>
      <c r="D57" s="71">
        <v>31.46</v>
      </c>
      <c r="E57" s="128">
        <f>C57/454*1000</f>
        <v>0.1762114537444934</v>
      </c>
      <c r="F57" s="71">
        <f aca="true" t="shared" si="9" ref="E57:F59">D57/454*1000</f>
        <v>69.29515418502203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86</v>
      </c>
      <c r="C58" s="128">
        <v>0.09</v>
      </c>
      <c r="D58" s="71">
        <v>31.61</v>
      </c>
      <c r="E58" s="128">
        <f t="shared" si="9"/>
        <v>0.19823788546255505</v>
      </c>
      <c r="F58" s="71">
        <f t="shared" si="9"/>
        <v>69.62555066079295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78</v>
      </c>
      <c r="C59" s="128">
        <v>0.09</v>
      </c>
      <c r="D59" s="71">
        <v>31.88</v>
      </c>
      <c r="E59" s="128">
        <f t="shared" si="9"/>
        <v>0.19823788546255505</v>
      </c>
      <c r="F59" s="71">
        <f t="shared" si="9"/>
        <v>70.22026431718062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4"/>
      <c r="D60" s="69"/>
      <c r="E60" s="114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0" t="s">
        <v>21</v>
      </c>
      <c r="D61" s="151"/>
      <c r="E61" s="150" t="s">
        <v>6</v>
      </c>
      <c r="F61" s="151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82</v>
      </c>
      <c r="C62" s="113">
        <v>0.02</v>
      </c>
      <c r="D62" s="75" t="s">
        <v>72</v>
      </c>
      <c r="E62" s="113">
        <f>C62*22.026</f>
        <v>0.44052</v>
      </c>
      <c r="F62" s="71" t="s">
        <v>72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86</v>
      </c>
      <c r="C63" s="113">
        <v>0.025</v>
      </c>
      <c r="D63" s="75">
        <v>12.01</v>
      </c>
      <c r="E63" s="113">
        <f aca="true" t="shared" si="10" ref="E62:F64">C63*22.026</f>
        <v>0.55065</v>
      </c>
      <c r="F63" s="71">
        <f t="shared" si="10"/>
        <v>264.53226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78</v>
      </c>
      <c r="C64" s="113">
        <v>0.02</v>
      </c>
      <c r="D64" s="75">
        <v>12.215</v>
      </c>
      <c r="E64" s="113">
        <f t="shared" si="10"/>
        <v>0.44052</v>
      </c>
      <c r="F64" s="71">
        <f t="shared" si="10"/>
        <v>269.04759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5"/>
      <c r="D65" s="70"/>
      <c r="E65" s="113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50" t="s">
        <v>77</v>
      </c>
      <c r="D66" s="151"/>
      <c r="E66" s="150" t="s">
        <v>23</v>
      </c>
      <c r="F66" s="151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91</v>
      </c>
      <c r="C67" s="115">
        <v>0.027</v>
      </c>
      <c r="D67" s="75">
        <v>1.438</v>
      </c>
      <c r="E67" s="115">
        <f aca="true" t="shared" si="11" ref="E67:F69">C67/3.785</f>
        <v>0.0071334214002642</v>
      </c>
      <c r="F67" s="71">
        <f t="shared" si="11"/>
        <v>0.37992073976221924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97</v>
      </c>
      <c r="C68" s="115">
        <v>0.014</v>
      </c>
      <c r="D68" s="75">
        <v>1.408</v>
      </c>
      <c r="E68" s="115">
        <f t="shared" si="11"/>
        <v>0.003698811096433289</v>
      </c>
      <c r="F68" s="71">
        <f t="shared" si="11"/>
        <v>0.3719947159841479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102</v>
      </c>
      <c r="C69" s="115">
        <v>0.014</v>
      </c>
      <c r="D69" s="75" t="s">
        <v>72</v>
      </c>
      <c r="E69" s="115">
        <f t="shared" si="11"/>
        <v>0.003698811096433289</v>
      </c>
      <c r="F69" s="71" t="s">
        <v>72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5"/>
      <c r="D70" s="72"/>
      <c r="E70" s="115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50" t="s">
        <v>25</v>
      </c>
      <c r="D71" s="151"/>
      <c r="E71" s="150" t="s">
        <v>26</v>
      </c>
      <c r="F71" s="151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82</v>
      </c>
      <c r="C72" s="139">
        <v>0</v>
      </c>
      <c r="D72" s="123">
        <v>1.148</v>
      </c>
      <c r="E72" s="139">
        <f>C72/454*100</f>
        <v>0</v>
      </c>
      <c r="F72" s="77">
        <f>D72/454*1000</f>
        <v>2.52863436123348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91</v>
      </c>
      <c r="C73" s="137">
        <v>0.00675</v>
      </c>
      <c r="D73" s="123">
        <v>1.186</v>
      </c>
      <c r="E73" s="137">
        <f>C73/454*100</f>
        <v>0.0014867841409691629</v>
      </c>
      <c r="F73" s="77">
        <f>D73/454*1000</f>
        <v>2.6123348017621146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97</v>
      </c>
      <c r="C74" s="137">
        <v>0.003</v>
      </c>
      <c r="D74" s="123">
        <v>1.22</v>
      </c>
      <c r="E74" s="137">
        <f>C74/454*100</f>
        <v>0.0006607929515418502</v>
      </c>
      <c r="F74" s="77">
        <f>D74/454*1000</f>
        <v>2.6872246696035242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3"/>
      <c r="D75" s="14"/>
      <c r="E75" s="137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7" t="s">
        <v>25</v>
      </c>
      <c r="D76" s="157"/>
      <c r="E76" s="150" t="s">
        <v>28</v>
      </c>
      <c r="F76" s="151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61">
        <v>0</v>
      </c>
      <c r="D77" s="124">
        <v>0.1259</v>
      </c>
      <c r="E77" s="161">
        <f>C77/454*1000000</f>
        <v>0</v>
      </c>
      <c r="F77" s="71">
        <f>D77/454*1000000</f>
        <v>277.3127753303965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85</v>
      </c>
      <c r="C78" s="116">
        <v>0.0002</v>
      </c>
      <c r="D78" s="124" t="s">
        <v>72</v>
      </c>
      <c r="E78" s="116">
        <f>C78/454*1000000</f>
        <v>0.4405286343612335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96</v>
      </c>
      <c r="C79" s="116">
        <v>0.0003</v>
      </c>
      <c r="D79" s="124" t="s">
        <v>72</v>
      </c>
      <c r="E79" s="116">
        <f>C79/454*1000000</f>
        <v>0.6607929515418502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32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2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4" t="s">
        <v>72</v>
      </c>
      <c r="E85" s="135">
        <v>1.1016</v>
      </c>
      <c r="F85" s="135">
        <v>0.0092</v>
      </c>
      <c r="G85" s="135">
        <v>1.2834</v>
      </c>
      <c r="H85" s="135">
        <v>1.0042</v>
      </c>
      <c r="I85" s="135">
        <v>0.7549</v>
      </c>
      <c r="J85" s="135">
        <v>0.6844</v>
      </c>
      <c r="K85" s="135">
        <v>0.1278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5">
        <v>0.9078</v>
      </c>
      <c r="E86" s="135" t="s">
        <v>72</v>
      </c>
      <c r="F86" s="135">
        <v>0.0083</v>
      </c>
      <c r="G86" s="135">
        <v>1.165</v>
      </c>
      <c r="H86" s="135">
        <v>0.9116</v>
      </c>
      <c r="I86" s="135">
        <v>0.6853</v>
      </c>
      <c r="J86" s="135">
        <v>0.6213</v>
      </c>
      <c r="K86" s="135">
        <v>0.116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5">
        <v>109.19</v>
      </c>
      <c r="E87" s="135">
        <v>120.2837</v>
      </c>
      <c r="F87" s="135" t="s">
        <v>72</v>
      </c>
      <c r="G87" s="135">
        <v>140.1344</v>
      </c>
      <c r="H87" s="135">
        <v>109.6505</v>
      </c>
      <c r="I87" s="135">
        <v>82.4262</v>
      </c>
      <c r="J87" s="135">
        <v>74.7296</v>
      </c>
      <c r="K87" s="135">
        <v>13.9524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5">
        <v>0.7792</v>
      </c>
      <c r="E88" s="135">
        <v>0.8583</v>
      </c>
      <c r="F88" s="135">
        <v>0.0071</v>
      </c>
      <c r="G88" s="135" t="s">
        <v>72</v>
      </c>
      <c r="H88" s="135">
        <v>0.7825</v>
      </c>
      <c r="I88" s="135">
        <v>0.5882</v>
      </c>
      <c r="J88" s="135">
        <v>0.5333</v>
      </c>
      <c r="K88" s="135">
        <v>0.0996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5">
        <v>0.9958</v>
      </c>
      <c r="E89" s="135">
        <v>1.097</v>
      </c>
      <c r="F89" s="135">
        <v>0.0091</v>
      </c>
      <c r="G89" s="135">
        <v>1.278</v>
      </c>
      <c r="H89" s="135" t="s">
        <v>72</v>
      </c>
      <c r="I89" s="135">
        <v>0.7517</v>
      </c>
      <c r="J89" s="135">
        <v>0.6815</v>
      </c>
      <c r="K89" s="135">
        <v>0.1272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5">
        <v>1.3247</v>
      </c>
      <c r="E90" s="135">
        <v>1.4593</v>
      </c>
      <c r="F90" s="135">
        <v>0.0121</v>
      </c>
      <c r="G90" s="135">
        <v>1.7001</v>
      </c>
      <c r="H90" s="135">
        <v>1.3303</v>
      </c>
      <c r="I90" s="135" t="s">
        <v>72</v>
      </c>
      <c r="J90" s="135">
        <v>0.9066</v>
      </c>
      <c r="K90" s="135">
        <v>0.1693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5">
        <v>1.4611</v>
      </c>
      <c r="E91" s="135">
        <v>1.6096</v>
      </c>
      <c r="F91" s="135">
        <v>0.0134</v>
      </c>
      <c r="G91" s="135">
        <v>1.8752</v>
      </c>
      <c r="H91" s="135">
        <v>1.4673</v>
      </c>
      <c r="I91" s="135">
        <v>1.103</v>
      </c>
      <c r="J91" s="135" t="s">
        <v>72</v>
      </c>
      <c r="K91" s="135">
        <v>0.1867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5">
        <v>7.8259</v>
      </c>
      <c r="E92" s="135">
        <v>8.621</v>
      </c>
      <c r="F92" s="135">
        <v>0.0717</v>
      </c>
      <c r="G92" s="135">
        <v>10.0438</v>
      </c>
      <c r="H92" s="135">
        <v>7.8589</v>
      </c>
      <c r="I92" s="135">
        <v>5.9077</v>
      </c>
      <c r="J92" s="135">
        <v>5.356</v>
      </c>
      <c r="K92" s="135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7"/>
      <c r="H93" s="117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18"/>
      <c r="H94" s="118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0.907770515613653</v>
      </c>
      <c r="F95" s="89"/>
      <c r="G95" s="119"/>
      <c r="H95" s="119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20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20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19"/>
      <c r="H98" s="119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19"/>
      <c r="H99" s="119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19"/>
      <c r="H100" s="119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1"/>
      <c r="H101" s="121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1"/>
      <c r="H102" s="121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7"/>
      <c r="H103" s="117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7"/>
      <c r="H104" s="117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7"/>
      <c r="H105" s="117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7"/>
      <c r="H106" s="117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7"/>
      <c r="H107" s="117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7"/>
      <c r="H108" s="117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7"/>
      <c r="H109" s="117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7"/>
      <c r="H110" s="117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7"/>
      <c r="H111" s="117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7"/>
      <c r="H112" s="117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7"/>
      <c r="H113" s="117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4" t="s">
        <v>54</v>
      </c>
      <c r="C114" s="154"/>
      <c r="D114" s="154"/>
      <c r="E114" s="154"/>
      <c r="F114" s="154"/>
      <c r="G114" s="117"/>
      <c r="H114" s="117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0" t="s">
        <v>55</v>
      </c>
      <c r="C115" s="140"/>
      <c r="D115" s="140"/>
      <c r="E115" s="140"/>
      <c r="F115" s="140"/>
      <c r="G115" s="117"/>
      <c r="H115" s="117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0" t="s">
        <v>56</v>
      </c>
      <c r="C116" s="140"/>
      <c r="D116" s="140"/>
      <c r="E116" s="140"/>
      <c r="F116" s="140"/>
      <c r="G116" s="117"/>
      <c r="H116" s="117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0" t="s">
        <v>57</v>
      </c>
      <c r="C117" s="140"/>
      <c r="D117" s="140"/>
      <c r="E117" s="140"/>
      <c r="F117" s="140"/>
      <c r="G117" s="117"/>
      <c r="H117" s="117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0" t="s">
        <v>58</v>
      </c>
      <c r="C118" s="140"/>
      <c r="D118" s="140"/>
      <c r="E118" s="140"/>
      <c r="F118" s="140"/>
      <c r="G118" s="117"/>
      <c r="H118" s="117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0" t="s">
        <v>59</v>
      </c>
      <c r="C119" s="140"/>
      <c r="D119" s="140"/>
      <c r="E119" s="140"/>
      <c r="F119" s="140"/>
      <c r="G119" s="117"/>
      <c r="H119" s="117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0" t="s">
        <v>60</v>
      </c>
      <c r="C120" s="140"/>
      <c r="D120" s="140"/>
      <c r="E120" s="140"/>
      <c r="F120" s="140"/>
      <c r="G120" s="117"/>
      <c r="H120" s="117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6" t="s">
        <v>61</v>
      </c>
      <c r="C121" s="156"/>
      <c r="D121" s="156"/>
      <c r="E121" s="156"/>
      <c r="F121" s="156"/>
      <c r="G121" s="117"/>
      <c r="H121" s="117"/>
    </row>
    <row r="122" spans="7:8" ht="15">
      <c r="G122" s="117"/>
      <c r="H122" s="117"/>
    </row>
    <row r="123" spans="2:8" ht="15.75">
      <c r="B123" s="32" t="s">
        <v>62</v>
      </c>
      <c r="C123" s="147"/>
      <c r="D123" s="149"/>
      <c r="E123" s="149"/>
      <c r="F123" s="148"/>
      <c r="G123" s="117"/>
      <c r="H123" s="117"/>
    </row>
    <row r="124" spans="2:8" ht="30.75" customHeight="1">
      <c r="B124" s="32" t="s">
        <v>63</v>
      </c>
      <c r="C124" s="147" t="s">
        <v>64</v>
      </c>
      <c r="D124" s="148"/>
      <c r="E124" s="147" t="s">
        <v>65</v>
      </c>
      <c r="F124" s="148"/>
      <c r="G124" s="117"/>
      <c r="H124" s="117"/>
    </row>
    <row r="125" spans="2:8" ht="30.75" customHeight="1">
      <c r="B125" s="32" t="s">
        <v>66</v>
      </c>
      <c r="C125" s="147" t="s">
        <v>67</v>
      </c>
      <c r="D125" s="148"/>
      <c r="E125" s="147" t="s">
        <v>68</v>
      </c>
      <c r="F125" s="148"/>
      <c r="G125" s="117"/>
      <c r="H125" s="117"/>
    </row>
    <row r="126" spans="2:8" ht="15" customHeight="1">
      <c r="B126" s="141" t="s">
        <v>69</v>
      </c>
      <c r="C126" s="143" t="s">
        <v>70</v>
      </c>
      <c r="D126" s="144"/>
      <c r="E126" s="143" t="s">
        <v>71</v>
      </c>
      <c r="F126" s="144"/>
      <c r="G126" s="117"/>
      <c r="H126" s="117"/>
    </row>
    <row r="127" spans="2:8" ht="15" customHeight="1">
      <c r="B127" s="142"/>
      <c r="C127" s="145"/>
      <c r="D127" s="146"/>
      <c r="E127" s="145"/>
      <c r="F127" s="146"/>
      <c r="G127" s="117"/>
      <c r="H127" s="117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2019-11-12T12:51:57Z</dcterms:modified>
  <cp:category/>
  <cp:version/>
  <cp:contentType/>
  <cp:contentStatus/>
</cp:coreProperties>
</file>