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<sst xmlns="http://schemas.openxmlformats.org/spreadsheetml/2006/main" count="162" uniqueCount="109">
  <si>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</si>
  <si>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</si>
  <si>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</si>
  <si>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</si>
  <si>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</si>
  <si>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</si>
  <si>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</si>
  <si>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</si>
  <si>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</si>
  <si>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</si>
  <si>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</si>
  <si>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</si>
  <si>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</si>
  <si>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</si>
  <si>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</si>
  <si>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</si>
  <si>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</si>
  <si>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</si>
  <si>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</si>
  <si>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</si>
  <si>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</si>
  <si>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</si>
  <si>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</si>
  <si>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</si>
  <si>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</si>
  <si>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</si>
  <si>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</si>
  <si>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</si>
  <si>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</si>
  <si>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</si>
  <si>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</si>
  <si>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</si>
  <si>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</si>
  <si>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</si>
  <si>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</si>
  <si>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</si>
  <si>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</si>
  <si>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</si>
  <si>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</si>
  <si>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</si>
  <si>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</si>
  <si>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</si>
  <si>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</si>
  <si>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</si>
  <si>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</si>
  <si>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</si>
  <si>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</si>
  <si>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</si>
  <si>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</si>
  <si>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</si>
  <si>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</si>
  <si>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</si>
  <si>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</si>
  <si>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</si>
  <si>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</si>
  <si>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</si>
  <si>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</si>
  <si>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</si>
  <si>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</si>
  <si>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</si>
  <si>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</si>
  <si>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</si>
  <si>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</si>
  <si>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</si>
  <si>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</si>
  <si>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</si>
  <si>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</si>
  <si>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</si>
  <si>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</si>
  <si>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</si>
  <si>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</si>
  <si>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</si>
  <si>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</si>
  <si>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</si>
  <si>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</si>
  <si>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</si>
  <si>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</si>
  <si>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</si>
  <si>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</si>
  <si>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</si>
  <si>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</si>
  <si>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</si>
  <si>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</si>
  <si>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</si>
  <si>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</si>
  <si>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</si>
  <si>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</si>
  <si>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</si>
  <si>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</si>
  <si>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</si>
  <si>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</si>
  <si>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</si>
  <si>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</si>
  <si>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</si>
  <si>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</si>
  <si>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</si>
  <si>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</si>
  <si>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</si>
  <si>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</si>
  <si>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</si>
  <si>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</si>
  <si>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</si>
  <si>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</si>
  <si>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</si>
  <si>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</si>
  <si>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</si>
  <si>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</si>
  <si>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TOCOM - Грудень '16 (¥/МT)</t>
  </si>
  <si>
    <t>11 листопада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</si>
</sst>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6" t="s">
        <v>108</v>
      </c>
      <c r="D4" s="157"/>
      <c r="E4" s="157"/>
      <c r="F4" s="15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1" t="s">
        <v>6</v>
      </c>
      <c r="F6" s="151"/>
      <c r="G6"/>
      <c r="H6"/>
      <c r="I6"/>
    </row>
    <row r="7" spans="2:6" s="6" customFormat="1" ht="15">
      <c r="B7" s="25" t="s">
        <v>88</v>
      </c>
      <c r="C7" s="138">
        <v>0.032</v>
      </c>
      <c r="D7" s="14">
        <v>3.404</v>
      </c>
      <c r="E7" s="138">
        <f aca="true" t="shared" si="0" ref="E7:F9">C7*39.3683</f>
        <v>1.2597856</v>
      </c>
      <c r="F7" s="13">
        <f t="shared" si="0"/>
        <v>134.0096932</v>
      </c>
    </row>
    <row r="8" spans="2:6" s="6" customFormat="1" ht="15">
      <c r="B8" s="25" t="s">
        <v>93</v>
      </c>
      <c r="C8" s="138">
        <v>0.03</v>
      </c>
      <c r="D8" s="14">
        <v>3.48</v>
      </c>
      <c r="E8" s="138">
        <f t="shared" si="0"/>
        <v>1.1810489999999998</v>
      </c>
      <c r="F8" s="13">
        <f t="shared" si="0"/>
        <v>137.00168399999998</v>
      </c>
    </row>
    <row r="9" spans="2:17" s="6" customFormat="1" ht="15">
      <c r="B9" s="25" t="s">
        <v>99</v>
      </c>
      <c r="C9" s="138">
        <v>0.026</v>
      </c>
      <c r="D9" s="14">
        <v>3.566</v>
      </c>
      <c r="E9" s="138">
        <f t="shared" si="0"/>
        <v>1.0235758</v>
      </c>
      <c r="F9" s="13">
        <f t="shared" si="0"/>
        <v>140.3873578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8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1" t="s">
        <v>7</v>
      </c>
      <c r="D11" s="151"/>
      <c r="E11" s="154" t="s">
        <v>6</v>
      </c>
      <c r="F11" s="155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90</v>
      </c>
      <c r="C12" s="150">
        <v>0</v>
      </c>
      <c r="D12" s="13">
        <v>162.25</v>
      </c>
      <c r="E12" s="150">
        <f>C12/$D$86</f>
        <v>0</v>
      </c>
      <c r="F12" s="78">
        <f>D12/D86</f>
        <v>175.23490657738418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95</v>
      </c>
      <c r="C13" s="150">
        <v>0</v>
      </c>
      <c r="D13" s="13">
        <v>165</v>
      </c>
      <c r="E13" s="150">
        <f>C13/$D$86</f>
        <v>0</v>
      </c>
      <c r="F13" s="78">
        <f>D13/D86</f>
        <v>178.20498973971272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106</v>
      </c>
      <c r="C14" s="150">
        <v>0</v>
      </c>
      <c r="D14" s="13">
        <v>168.75</v>
      </c>
      <c r="E14" s="150">
        <f>C14/$D$86</f>
        <v>0</v>
      </c>
      <c r="F14" s="78">
        <f>D14/D86</f>
        <v>182.255103142888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1" t="s">
        <v>83</v>
      </c>
      <c r="D16" s="151"/>
      <c r="E16" s="154" t="s">
        <v>6</v>
      </c>
      <c r="F16" s="155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91</v>
      </c>
      <c r="C17" s="142">
        <v>10</v>
      </c>
      <c r="D17" s="101">
        <v>21010</v>
      </c>
      <c r="E17" s="142">
        <f aca="true" t="shared" si="1" ref="E17:F19">C17/$D$87</f>
        <v>0.09300595238095238</v>
      </c>
      <c r="F17" s="78">
        <f t="shared" si="1"/>
        <v>195.40550595238096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39">
        <v>20</v>
      </c>
      <c r="D18" s="101">
        <v>20060</v>
      </c>
      <c r="E18" s="139">
        <f t="shared" si="1"/>
        <v>0.18601190476190477</v>
      </c>
      <c r="F18" s="78">
        <f t="shared" si="1"/>
        <v>186.56994047619048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42">
        <v>240</v>
      </c>
      <c r="D19" s="101">
        <v>19010</v>
      </c>
      <c r="E19" s="142">
        <f t="shared" si="1"/>
        <v>2.232142857142857</v>
      </c>
      <c r="F19" s="78">
        <f t="shared" si="1"/>
        <v>176.80431547619048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4" t="s">
        <v>5</v>
      </c>
      <c r="D21" s="155"/>
      <c r="E21" s="151" t="s">
        <v>6</v>
      </c>
      <c r="F21" s="151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38">
        <v>0.016</v>
      </c>
      <c r="D22" s="14">
        <v>4.032</v>
      </c>
      <c r="E22" s="138">
        <f aca="true" t="shared" si="2" ref="E22:F24">C22*36.7437</f>
        <v>0.5878992</v>
      </c>
      <c r="F22" s="13">
        <f t="shared" si="2"/>
        <v>148.15059839999998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93</v>
      </c>
      <c r="C23" s="138">
        <v>0.012</v>
      </c>
      <c r="D23" s="14">
        <v>4.222</v>
      </c>
      <c r="E23" s="138">
        <f t="shared" si="2"/>
        <v>0.4409244</v>
      </c>
      <c r="F23" s="13">
        <f t="shared" si="2"/>
        <v>155.1319014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99</v>
      </c>
      <c r="C24" s="138">
        <v>0.006</v>
      </c>
      <c r="D24" s="105">
        <v>4.364</v>
      </c>
      <c r="E24" s="138">
        <f t="shared" si="2"/>
        <v>0.2204622</v>
      </c>
      <c r="F24" s="13">
        <f t="shared" si="2"/>
        <v>160.34950679999997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51" t="s">
        <v>9</v>
      </c>
      <c r="D26" s="151"/>
      <c r="E26" s="154" t="s">
        <v>10</v>
      </c>
      <c r="F26" s="155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98</v>
      </c>
      <c r="C27" s="139">
        <v>0.15</v>
      </c>
      <c r="D27" s="78">
        <v>161.25</v>
      </c>
      <c r="E27" s="139">
        <f>C27/$D$86</f>
        <v>0.16200453612701157</v>
      </c>
      <c r="F27" s="78">
        <f>D27/D86</f>
        <v>174.15487633653743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95</v>
      </c>
      <c r="C28" s="150">
        <v>0</v>
      </c>
      <c r="D28" s="13">
        <v>167.25</v>
      </c>
      <c r="E28" s="150">
        <f>C28/$D$86</f>
        <v>0</v>
      </c>
      <c r="F28" s="78">
        <f>D28/D86</f>
        <v>180.6350577816179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96</v>
      </c>
      <c r="C29" s="139">
        <v>0.15</v>
      </c>
      <c r="D29" s="13">
        <v>171</v>
      </c>
      <c r="E29" s="139">
        <f>C29/$D$86</f>
        <v>0.16200453612701157</v>
      </c>
      <c r="F29" s="78">
        <f>D29/D86</f>
        <v>184.68517118479318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51" t="s">
        <v>12</v>
      </c>
      <c r="D31" s="151"/>
      <c r="E31" s="151" t="s">
        <v>10</v>
      </c>
      <c r="F31" s="1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39">
        <v>0.19</v>
      </c>
      <c r="D32" s="13">
        <v>392.25</v>
      </c>
      <c r="E32" s="139">
        <f>C32/$D$86</f>
        <v>0.20520574576088133</v>
      </c>
      <c r="F32" s="78">
        <f>D32/D86</f>
        <v>423.64186197213525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96</v>
      </c>
      <c r="C33" s="139">
        <v>0.25</v>
      </c>
      <c r="D33" s="13">
        <v>392.5</v>
      </c>
      <c r="E33" s="139">
        <f>C33/$D$86</f>
        <v>0.2700075602116859</v>
      </c>
      <c r="F33" s="78">
        <f>D33/$D$86</f>
        <v>423.91186953234694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104</v>
      </c>
      <c r="C34" s="139">
        <v>0.2</v>
      </c>
      <c r="D34" s="72">
        <v>374.25</v>
      </c>
      <c r="E34" s="139">
        <f>C34/$D$86</f>
        <v>0.21600604816934876</v>
      </c>
      <c r="F34" s="78">
        <f>D34/$D$86</f>
        <v>404.20131763689386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2" t="s">
        <v>5</v>
      </c>
      <c r="D36" s="153"/>
      <c r="E36" s="152" t="s">
        <v>6</v>
      </c>
      <c r="F36" s="153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43">
        <v>0.04</v>
      </c>
      <c r="D37" s="82">
        <v>2.25</v>
      </c>
      <c r="E37" s="143">
        <f aca="true" t="shared" si="3" ref="E37:F39">C37*58.0164</f>
        <v>2.320656</v>
      </c>
      <c r="F37" s="78">
        <f t="shared" si="3"/>
        <v>130.5369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43">
        <v>0.02</v>
      </c>
      <c r="D38" s="82">
        <v>2.236</v>
      </c>
      <c r="E38" s="143">
        <f t="shared" si="3"/>
        <v>1.160328</v>
      </c>
      <c r="F38" s="78">
        <f t="shared" si="3"/>
        <v>129.7246704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99</v>
      </c>
      <c r="C39" s="143">
        <v>0.022</v>
      </c>
      <c r="D39" s="82">
        <v>2.27</v>
      </c>
      <c r="E39" s="143">
        <f t="shared" si="3"/>
        <v>1.2763608</v>
      </c>
      <c r="F39" s="78">
        <f t="shared" si="3"/>
        <v>131.697228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2" t="s">
        <v>5</v>
      </c>
      <c r="D41" s="153"/>
      <c r="E41" s="152" t="s">
        <v>6</v>
      </c>
      <c r="F41" s="15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38">
        <v>0.104</v>
      </c>
      <c r="D42" s="82">
        <v>9.794</v>
      </c>
      <c r="E42" s="138">
        <f aca="true" t="shared" si="4" ref="E42:F44">C42*36.7437</f>
        <v>3.8213447999999994</v>
      </c>
      <c r="F42" s="78">
        <f t="shared" si="4"/>
        <v>359.8677978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94</v>
      </c>
      <c r="C43" s="138">
        <v>0.12</v>
      </c>
      <c r="D43" s="82">
        <v>9.88</v>
      </c>
      <c r="E43" s="138">
        <f t="shared" si="4"/>
        <v>4.409243999999999</v>
      </c>
      <c r="F43" s="78">
        <f t="shared" si="4"/>
        <v>363.027756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38">
        <v>0.12</v>
      </c>
      <c r="D44" s="82">
        <v>9.96</v>
      </c>
      <c r="E44" s="138">
        <f t="shared" si="4"/>
        <v>4.409243999999999</v>
      </c>
      <c r="F44" s="78">
        <f t="shared" si="4"/>
        <v>365.967252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1" t="s">
        <v>82</v>
      </c>
      <c r="D46" s="151"/>
      <c r="E46" s="154" t="s">
        <v>6</v>
      </c>
      <c r="F46" s="155"/>
      <c r="G46" s="24"/>
      <c r="H46" s="24"/>
      <c r="I46" s="24"/>
      <c r="K46" s="24"/>
      <c r="L46" s="24"/>
      <c r="M46" s="24"/>
    </row>
    <row r="47" spans="2:13" s="6" customFormat="1" ht="15">
      <c r="B47" s="25" t="s">
        <v>107</v>
      </c>
      <c r="C47" s="147">
        <v>0</v>
      </c>
      <c r="D47" s="102">
        <v>50500</v>
      </c>
      <c r="E47" s="145">
        <f aca="true" t="shared" si="5" ref="E47:F49">C47/$D$87</f>
        <v>0</v>
      </c>
      <c r="F47" s="78">
        <f t="shared" si="5"/>
        <v>469.6800595238095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103</v>
      </c>
      <c r="C48" s="146">
        <v>180</v>
      </c>
      <c r="D48" s="102">
        <v>45800</v>
      </c>
      <c r="E48" s="138">
        <f t="shared" si="5"/>
        <v>1.674107142857143</v>
      </c>
      <c r="F48" s="78">
        <f t="shared" si="5"/>
        <v>425.9672619047619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46">
        <v>580</v>
      </c>
      <c r="D49" s="102">
        <v>45020</v>
      </c>
      <c r="E49" s="138">
        <f t="shared" si="5"/>
        <v>5.394345238095238</v>
      </c>
      <c r="F49" s="78">
        <f t="shared" si="5"/>
        <v>418.71279761904765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3" customFormat="1" ht="15">
      <c r="B52" s="25" t="s">
        <v>88</v>
      </c>
      <c r="C52" s="138">
        <v>3.6</v>
      </c>
      <c r="D52" s="83">
        <v>308.6</v>
      </c>
      <c r="E52" s="138">
        <f aca="true" t="shared" si="6" ref="E52:F54">C52*1.1023</f>
        <v>3.9682800000000005</v>
      </c>
      <c r="F52" s="83">
        <f t="shared" si="6"/>
        <v>340.16978000000006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94</v>
      </c>
      <c r="C53" s="138">
        <v>3.5</v>
      </c>
      <c r="D53" s="83">
        <v>311.1</v>
      </c>
      <c r="E53" s="138">
        <f t="shared" si="6"/>
        <v>3.8580500000000004</v>
      </c>
      <c r="F53" s="83">
        <f t="shared" si="6"/>
        <v>342.92553000000004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93</v>
      </c>
      <c r="C54" s="138">
        <v>3.4</v>
      </c>
      <c r="D54" s="123">
        <v>312.9</v>
      </c>
      <c r="E54" s="138">
        <f t="shared" si="6"/>
        <v>3.74782</v>
      </c>
      <c r="F54" s="83">
        <f t="shared" si="6"/>
        <v>344.90967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2" t="s">
        <v>18</v>
      </c>
      <c r="D56" s="153"/>
      <c r="E56" s="152" t="s">
        <v>19</v>
      </c>
      <c r="F56" s="153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39">
        <v>0.33</v>
      </c>
      <c r="D57" s="78">
        <v>34.44</v>
      </c>
      <c r="E57" s="139">
        <f aca="true" t="shared" si="7" ref="E57:F59">C57/454*1000</f>
        <v>0.7268722466960352</v>
      </c>
      <c r="F57" s="78">
        <f t="shared" si="7"/>
        <v>75.85903083700441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94</v>
      </c>
      <c r="C58" s="139">
        <v>0.36</v>
      </c>
      <c r="D58" s="78">
        <v>34.67</v>
      </c>
      <c r="E58" s="139">
        <f t="shared" si="7"/>
        <v>0.7929515418502202</v>
      </c>
      <c r="F58" s="78">
        <f t="shared" si="7"/>
        <v>76.36563876651984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39">
        <v>0.37</v>
      </c>
      <c r="D59" s="78">
        <v>34.89</v>
      </c>
      <c r="E59" s="139">
        <f t="shared" si="7"/>
        <v>0.8149779735682819</v>
      </c>
      <c r="F59" s="78">
        <f t="shared" si="7"/>
        <v>76.85022026431717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2" t="s">
        <v>21</v>
      </c>
      <c r="D61" s="153"/>
      <c r="E61" s="152" t="s">
        <v>6</v>
      </c>
      <c r="F61" s="153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38">
        <v>0.105</v>
      </c>
      <c r="D62" s="82" t="s">
        <v>81</v>
      </c>
      <c r="E62" s="138">
        <f aca="true" t="shared" si="8" ref="E62:F64">C62*22.026</f>
        <v>2.3127299999999997</v>
      </c>
      <c r="F62" s="78" t="s">
        <v>81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94</v>
      </c>
      <c r="C63" s="138">
        <v>0.125</v>
      </c>
      <c r="D63" s="82">
        <v>9.705</v>
      </c>
      <c r="E63" s="138">
        <f t="shared" si="8"/>
        <v>2.75325</v>
      </c>
      <c r="F63" s="78">
        <f t="shared" si="8"/>
        <v>213.76233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93</v>
      </c>
      <c r="C64" s="138">
        <v>0.12</v>
      </c>
      <c r="D64" s="82">
        <v>9.955</v>
      </c>
      <c r="E64" s="138">
        <f t="shared" si="8"/>
        <v>2.6431199999999997</v>
      </c>
      <c r="F64" s="78">
        <f t="shared" si="8"/>
        <v>219.26883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7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2" t="s">
        <v>23</v>
      </c>
      <c r="D66" s="153"/>
      <c r="E66" s="152" t="s">
        <v>24</v>
      </c>
      <c r="F66" s="153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43">
        <v>0.01</v>
      </c>
      <c r="D67" s="82">
        <v>1.523</v>
      </c>
      <c r="E67" s="143">
        <f aca="true" t="shared" si="9" ref="E67:F69">C67/3.785</f>
        <v>0.002642007926023778</v>
      </c>
      <c r="F67" s="78">
        <f t="shared" si="9"/>
        <v>0.40237780713342136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94</v>
      </c>
      <c r="C68" s="143">
        <v>0.003</v>
      </c>
      <c r="D68" s="82">
        <v>1.463</v>
      </c>
      <c r="E68" s="143">
        <f t="shared" si="9"/>
        <v>0.0007926023778071334</v>
      </c>
      <c r="F68" s="78">
        <f t="shared" si="9"/>
        <v>0.38652575957727875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105</v>
      </c>
      <c r="C69" s="138">
        <v>0.001</v>
      </c>
      <c r="D69" s="82">
        <v>1.457</v>
      </c>
      <c r="E69" s="138">
        <f t="shared" si="9"/>
        <v>0.0002642007926023778</v>
      </c>
      <c r="F69" s="78">
        <f t="shared" si="9"/>
        <v>0.38494055482166445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2" t="s">
        <v>26</v>
      </c>
      <c r="D71" s="153"/>
      <c r="E71" s="152" t="s">
        <v>27</v>
      </c>
      <c r="F71" s="153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89</v>
      </c>
      <c r="C72" s="172">
        <v>0</v>
      </c>
      <c r="D72" s="86">
        <v>0.914</v>
      </c>
      <c r="E72" s="172">
        <f>C72/454*100</f>
        <v>0</v>
      </c>
      <c r="F72" s="84">
        <f>D72/454*1000</f>
        <v>2.013215859030837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88</v>
      </c>
      <c r="C73" s="149">
        <v>0.00125</v>
      </c>
      <c r="D73" s="86">
        <v>0.9375</v>
      </c>
      <c r="E73" s="149">
        <f>C73/454*100</f>
        <v>0.00027533039647577095</v>
      </c>
      <c r="F73" s="84">
        <f>D73/454*1000</f>
        <v>2.064977973568282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94</v>
      </c>
      <c r="C74" s="149">
        <v>0.01425</v>
      </c>
      <c r="D74" s="86">
        <v>0.99</v>
      </c>
      <c r="E74" s="149">
        <f>C74/454*100</f>
        <v>0.0031387665198237885</v>
      </c>
      <c r="F74" s="84">
        <f>D74/454*1000</f>
        <v>2.1806167400881056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1" t="s">
        <v>26</v>
      </c>
      <c r="D76" s="161"/>
      <c r="E76" s="152" t="s">
        <v>29</v>
      </c>
      <c r="F76" s="153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8">
        <v>0.0005</v>
      </c>
      <c r="D77" s="106">
        <v>0.2178</v>
      </c>
      <c r="E77" s="148">
        <f aca="true" t="shared" si="10" ref="E77:F79">C77/454*1000000</f>
        <v>1.1013215859030836</v>
      </c>
      <c r="F77" s="78">
        <f t="shared" si="10"/>
        <v>479.73568281938327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92</v>
      </c>
      <c r="C78" s="140">
        <v>0</v>
      </c>
      <c r="D78" s="106">
        <v>0.2104</v>
      </c>
      <c r="E78" s="140">
        <f t="shared" si="10"/>
        <v>0</v>
      </c>
      <c r="F78" s="78">
        <f t="shared" si="10"/>
        <v>463.43612334801765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100</v>
      </c>
      <c r="C79" s="141">
        <v>0.0006</v>
      </c>
      <c r="D79" s="144" t="s">
        <v>81</v>
      </c>
      <c r="E79" s="141">
        <f t="shared" si="10"/>
        <v>1.3215859030837005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1.08</v>
      </c>
      <c r="F85" s="136">
        <v>0.0093</v>
      </c>
      <c r="G85" s="136">
        <v>1.2533</v>
      </c>
      <c r="H85" s="136">
        <v>1.0087</v>
      </c>
      <c r="I85" s="136">
        <v>0.7372</v>
      </c>
      <c r="J85" s="136">
        <v>0.7549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0.9259</v>
      </c>
      <c r="E86" s="137" t="s">
        <v>81</v>
      </c>
      <c r="F86" s="137">
        <v>0.0086</v>
      </c>
      <c r="G86" s="137">
        <v>1.1605</v>
      </c>
      <c r="H86" s="137">
        <v>0.934</v>
      </c>
      <c r="I86" s="137">
        <v>0.6826</v>
      </c>
      <c r="J86" s="137">
        <v>0.699</v>
      </c>
      <c r="K86" s="137">
        <v>0.1194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107.52</v>
      </c>
      <c r="E87" s="136">
        <v>116.1216</v>
      </c>
      <c r="F87" s="136" t="s">
        <v>81</v>
      </c>
      <c r="G87" s="136">
        <v>134.7548</v>
      </c>
      <c r="H87" s="136">
        <v>108.4527</v>
      </c>
      <c r="I87" s="136">
        <v>79.2687</v>
      </c>
      <c r="J87" s="136">
        <v>81.1668</v>
      </c>
      <c r="K87" s="136">
        <v>13.8609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0.7979</v>
      </c>
      <c r="E88" s="137">
        <v>0.8617</v>
      </c>
      <c r="F88" s="137">
        <v>0.0074</v>
      </c>
      <c r="G88" s="137" t="s">
        <v>81</v>
      </c>
      <c r="H88" s="137">
        <v>0.8048</v>
      </c>
      <c r="I88" s="137">
        <v>0.5882</v>
      </c>
      <c r="J88" s="137">
        <v>0.6023</v>
      </c>
      <c r="K88" s="137">
        <v>0.1029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0.9914</v>
      </c>
      <c r="E89" s="136">
        <v>1.0707</v>
      </c>
      <c r="F89" s="136">
        <v>0.0092</v>
      </c>
      <c r="G89" s="136">
        <v>1.2425</v>
      </c>
      <c r="H89" s="136" t="s">
        <v>81</v>
      </c>
      <c r="I89" s="136">
        <v>0.7309</v>
      </c>
      <c r="J89" s="136">
        <v>0.7484</v>
      </c>
      <c r="K89" s="136">
        <v>0.1278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1.3564</v>
      </c>
      <c r="E90" s="137">
        <v>1.4649</v>
      </c>
      <c r="F90" s="137">
        <v>0.0126</v>
      </c>
      <c r="G90" s="137">
        <v>1.7</v>
      </c>
      <c r="H90" s="137">
        <v>1.3682</v>
      </c>
      <c r="I90" s="137" t="s">
        <v>81</v>
      </c>
      <c r="J90" s="137">
        <v>1.024</v>
      </c>
      <c r="K90" s="137">
        <v>0.1749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1.3247</v>
      </c>
      <c r="E91" s="136">
        <v>1.4307</v>
      </c>
      <c r="F91" s="136">
        <v>0.0123</v>
      </c>
      <c r="G91" s="136">
        <v>1.6602</v>
      </c>
      <c r="H91" s="136">
        <v>1.3362</v>
      </c>
      <c r="I91" s="136">
        <v>0.9766</v>
      </c>
      <c r="J91" s="136" t="s">
        <v>81</v>
      </c>
      <c r="K91" s="136">
        <v>0.1708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7.7571</v>
      </c>
      <c r="E92" s="137">
        <v>8.3777</v>
      </c>
      <c r="F92" s="137">
        <v>0.0722</v>
      </c>
      <c r="G92" s="137">
        <v>9.722</v>
      </c>
      <c r="H92" s="137">
        <v>7.8244</v>
      </c>
      <c r="I92" s="137">
        <v>5.7189</v>
      </c>
      <c r="J92" s="137">
        <v>5.8558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0" t="s">
        <v>63</v>
      </c>
      <c r="C114" s="160"/>
      <c r="D114" s="160"/>
      <c r="E114" s="160"/>
      <c r="F114" s="160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9" t="s">
        <v>64</v>
      </c>
      <c r="C115" s="159"/>
      <c r="D115" s="159"/>
      <c r="E115" s="159"/>
      <c r="F115" s="159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9" t="s">
        <v>65</v>
      </c>
      <c r="C116" s="159"/>
      <c r="D116" s="159"/>
      <c r="E116" s="159"/>
      <c r="F116" s="159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9" t="s">
        <v>66</v>
      </c>
      <c r="C117" s="159"/>
      <c r="D117" s="159"/>
      <c r="E117" s="159"/>
      <c r="F117" s="15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9" t="s">
        <v>67</v>
      </c>
      <c r="C118" s="159"/>
      <c r="D118" s="159"/>
      <c r="E118" s="159"/>
      <c r="F118" s="15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9" t="s">
        <v>68</v>
      </c>
      <c r="C119" s="159"/>
      <c r="D119" s="159"/>
      <c r="E119" s="159"/>
      <c r="F119" s="15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9" t="s">
        <v>69</v>
      </c>
      <c r="C120" s="159"/>
      <c r="D120" s="159"/>
      <c r="E120" s="159"/>
      <c r="F120" s="15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8" t="s">
        <v>70</v>
      </c>
      <c r="C121" s="168"/>
      <c r="D121" s="168"/>
      <c r="E121" s="168"/>
      <c r="F121" s="168"/>
    </row>
    <row r="123" spans="2:6" ht="15.75">
      <c r="B123" s="35" t="s">
        <v>71</v>
      </c>
      <c r="C123" s="166"/>
      <c r="D123" s="171"/>
      <c r="E123" s="171"/>
      <c r="F123" s="167"/>
    </row>
    <row r="124" spans="2:6" ht="30.75" customHeight="1">
      <c r="B124" s="35" t="s">
        <v>72</v>
      </c>
      <c r="C124" s="169" t="s">
        <v>73</v>
      </c>
      <c r="D124" s="169"/>
      <c r="E124" s="166" t="s">
        <v>74</v>
      </c>
      <c r="F124" s="167"/>
    </row>
    <row r="125" spans="2:6" ht="30.75" customHeight="1">
      <c r="B125" s="35" t="s">
        <v>75</v>
      </c>
      <c r="C125" s="169" t="s">
        <v>76</v>
      </c>
      <c r="D125" s="169"/>
      <c r="E125" s="166" t="s">
        <v>77</v>
      </c>
      <c r="F125" s="167"/>
    </row>
    <row r="126" spans="2:6" ht="15" customHeight="1">
      <c r="B126" s="170" t="s">
        <v>78</v>
      </c>
      <c r="C126" s="169" t="s">
        <v>79</v>
      </c>
      <c r="D126" s="169"/>
      <c r="E126" s="162" t="s">
        <v>80</v>
      </c>
      <c r="F126" s="163"/>
    </row>
    <row r="127" spans="2:6" ht="15" customHeight="1">
      <c r="B127" s="170"/>
      <c r="C127" s="169"/>
      <c r="D127" s="169"/>
      <c r="E127" s="164"/>
      <c r="F127" s="16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2016-11-14T07:45:00Z</dcterms:modified>
  <cp:category/>
  <cp:version/>
  <cp:contentType/>
  <cp:contentStatus/>
</cp:coreProperties>
</file>