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<sst xmlns="http://schemas.openxmlformats.org/spreadsheetml/2006/main" count="164" uniqueCount="108">
  <si>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</si>
  <si>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</si>
  <si>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</si>
  <si>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</si>
  <si>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</si>
  <si>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</si>
  <si>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</si>
  <si>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</si>
  <si>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</si>
  <si>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</si>
  <si>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</si>
  <si>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</si>
  <si>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</si>
  <si>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</si>
  <si>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</si>
  <si>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</si>
  <si>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</si>
  <si>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</si>
  <si>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</si>
  <si>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</si>
  <si>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</si>
  <si>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</si>
  <si>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</si>
  <si>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</si>
  <si>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</si>
  <si>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</si>
  <si>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</si>
  <si>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</si>
  <si>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</si>
  <si>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</si>
  <si>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</si>
  <si>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</si>
  <si>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</si>
  <si>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</si>
  <si>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</si>
  <si>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</si>
  <si>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</si>
  <si>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</si>
  <si>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</si>
  <si>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</si>
  <si>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</si>
  <si>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</si>
  <si>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</si>
  <si>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</si>
  <si>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</si>
  <si>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</si>
  <si>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</si>
  <si>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</si>
  <si>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</si>
  <si>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</si>
  <si>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</si>
  <si>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</si>
  <si>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</si>
  <si>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</si>
  <si>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</si>
  <si>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</si>
  <si>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</si>
  <si>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</si>
  <si>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</si>
  <si>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</si>
  <si>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</si>
  <si>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</si>
  <si>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</si>
  <si>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</si>
  <si>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</si>
  <si>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</si>
  <si>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</si>
  <si>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</si>
  <si>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</si>
  <si>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</si>
  <si>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</si>
  <si>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</si>
  <si>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</si>
  <si>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</si>
  <si>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</si>
  <si>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</si>
  <si>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</si>
  <si>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</si>
  <si>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</si>
  <si>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</si>
  <si>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</si>
  <si>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</si>
  <si>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</si>
  <si>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</si>
  <si>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</si>
  <si>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</si>
  <si>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</si>
  <si>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TOCOM - Листопад'16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</si>
  <si>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</si>
  <si>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</si>
  <si>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</si>
  <si>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</si>
  <si>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</si>
  <si>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</si>
  <si>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</si>
  <si>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</si>
  <si>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</si>
  <si>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</si>
  <si>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</si>
  <si>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</si>
  <si>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</si>
  <si>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</si>
  <si>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</si>
  <si>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</si>
  <si>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</si>
  <si>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CME -Липень '17</t>
  </si>
  <si>
    <t>TOCOM - Квітень'17 (¥/МT)</t>
  </si>
  <si>
    <t>11 жовтня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</si>
</sst>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71" t="s">
        <v>107</v>
      </c>
      <c r="D4" s="172"/>
      <c r="E4" s="172"/>
      <c r="F4" s="17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7" t="s">
        <v>5</v>
      </c>
      <c r="D6" s="168"/>
      <c r="E6" s="166" t="s">
        <v>6</v>
      </c>
      <c r="F6" s="166"/>
      <c r="G6"/>
      <c r="H6"/>
      <c r="I6"/>
    </row>
    <row r="7" spans="2:6" s="6" customFormat="1" ht="15">
      <c r="B7" s="25" t="s">
        <v>90</v>
      </c>
      <c r="C7" s="145">
        <v>0.022</v>
      </c>
      <c r="D7" s="14">
        <v>3.45</v>
      </c>
      <c r="E7" s="145">
        <f aca="true" t="shared" si="0" ref="E7:F9">C7*39.3683</f>
        <v>0.8661026</v>
      </c>
      <c r="F7" s="13">
        <f t="shared" si="0"/>
        <v>135.820635</v>
      </c>
    </row>
    <row r="8" spans="2:6" s="6" customFormat="1" ht="15">
      <c r="B8" s="25" t="s">
        <v>97</v>
      </c>
      <c r="C8" s="145">
        <v>0.02</v>
      </c>
      <c r="D8" s="14">
        <v>3.55</v>
      </c>
      <c r="E8" s="145">
        <f t="shared" si="0"/>
        <v>0.787366</v>
      </c>
      <c r="F8" s="13">
        <f t="shared" si="0"/>
        <v>139.757465</v>
      </c>
    </row>
    <row r="9" spans="2:17" s="6" customFormat="1" ht="15">
      <c r="B9" s="25" t="s">
        <v>104</v>
      </c>
      <c r="C9" s="145">
        <v>0.014</v>
      </c>
      <c r="D9" s="14">
        <v>3.614</v>
      </c>
      <c r="E9" s="145">
        <f t="shared" si="0"/>
        <v>0.5511562</v>
      </c>
      <c r="F9" s="13">
        <f t="shared" si="0"/>
        <v>142.2770362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6" t="s">
        <v>7</v>
      </c>
      <c r="D11" s="166"/>
      <c r="E11" s="167" t="s">
        <v>6</v>
      </c>
      <c r="F11" s="168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1">
        <v>0.47</v>
      </c>
      <c r="D12" s="13">
        <v>157.25</v>
      </c>
      <c r="E12" s="141">
        <f>C12/$D$86</f>
        <v>0.519222271321255</v>
      </c>
      <c r="F12" s="79">
        <f>D12/D86</f>
        <v>173.71851524524968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92</v>
      </c>
      <c r="C13" s="141">
        <v>0.62</v>
      </c>
      <c r="D13" s="13">
        <v>160.5</v>
      </c>
      <c r="E13" s="141">
        <f>C13/$D$86</f>
        <v>0.684931506849315</v>
      </c>
      <c r="F13" s="79">
        <f>D13/D86</f>
        <v>177.3088820150243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99</v>
      </c>
      <c r="C14" s="141">
        <v>0.15</v>
      </c>
      <c r="D14" s="13">
        <v>163.75</v>
      </c>
      <c r="E14" s="141">
        <f>C14/$D$86</f>
        <v>0.16570923552806008</v>
      </c>
      <c r="F14" s="79">
        <f>D14/D86</f>
        <v>180.89924878479894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6" t="s">
        <v>84</v>
      </c>
      <c r="D16" s="166"/>
      <c r="E16" s="167" t="s">
        <v>6</v>
      </c>
      <c r="F16" s="168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87</v>
      </c>
      <c r="C17" s="149">
        <v>0</v>
      </c>
      <c r="D17" s="103" t="s">
        <v>81</v>
      </c>
      <c r="E17" s="149">
        <f aca="true" t="shared" si="1" ref="E17:F19">C17/$D$87</f>
        <v>0</v>
      </c>
      <c r="F17" s="79" t="s">
        <v>81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93</v>
      </c>
      <c r="C18" s="141">
        <v>190</v>
      </c>
      <c r="D18" s="103">
        <v>19220</v>
      </c>
      <c r="E18" s="141">
        <f t="shared" si="1"/>
        <v>1.833976833976834</v>
      </c>
      <c r="F18" s="79">
        <f t="shared" si="1"/>
        <v>185.52123552123552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9">
        <v>0</v>
      </c>
      <c r="D19" s="103">
        <v>19440</v>
      </c>
      <c r="E19" s="149">
        <f t="shared" si="1"/>
        <v>0</v>
      </c>
      <c r="F19" s="79">
        <f t="shared" si="1"/>
        <v>187.64478764478764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7" t="s">
        <v>5</v>
      </c>
      <c r="D21" s="168"/>
      <c r="E21" s="166" t="s">
        <v>6</v>
      </c>
      <c r="F21" s="166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5">
        <v>0.034</v>
      </c>
      <c r="D22" s="14">
        <v>4.072</v>
      </c>
      <c r="E22" s="145">
        <f aca="true" t="shared" si="2" ref="E22:F24">C22*36.7437</f>
        <v>1.2492858</v>
      </c>
      <c r="F22" s="13">
        <f t="shared" si="2"/>
        <v>149.6203464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97</v>
      </c>
      <c r="C23" s="145">
        <v>0.012</v>
      </c>
      <c r="D23" s="14">
        <v>4.25</v>
      </c>
      <c r="E23" s="145">
        <f t="shared" si="2"/>
        <v>0.4409244</v>
      </c>
      <c r="F23" s="13">
        <f t="shared" si="2"/>
        <v>156.16072499999999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104</v>
      </c>
      <c r="C24" s="145">
        <v>0.01</v>
      </c>
      <c r="D24" s="107">
        <v>4.37</v>
      </c>
      <c r="E24" s="145">
        <f t="shared" si="2"/>
        <v>0.36743699999999996</v>
      </c>
      <c r="F24" s="13">
        <f t="shared" si="2"/>
        <v>160.569969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6" t="s">
        <v>9</v>
      </c>
      <c r="D26" s="166"/>
      <c r="E26" s="167" t="s">
        <v>10</v>
      </c>
      <c r="F26" s="168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103</v>
      </c>
      <c r="C27" s="149">
        <v>0</v>
      </c>
      <c r="D27" s="79">
        <v>157.75</v>
      </c>
      <c r="E27" s="149">
        <f>C27/$D$86</f>
        <v>0</v>
      </c>
      <c r="F27" s="79">
        <f>D27/D86</f>
        <v>174.27087936367653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99</v>
      </c>
      <c r="C28" s="141">
        <v>0.3</v>
      </c>
      <c r="D28" s="13">
        <v>164.25</v>
      </c>
      <c r="E28" s="141">
        <f>C28/$D$86</f>
        <v>0.33141847105612016</v>
      </c>
      <c r="F28" s="79">
        <f>D28/D86</f>
        <v>181.4516129032258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100</v>
      </c>
      <c r="C29" s="141">
        <v>0.45</v>
      </c>
      <c r="D29" s="13">
        <v>167.25</v>
      </c>
      <c r="E29" s="141">
        <f>C29/$D$86</f>
        <v>0.4971277065841803</v>
      </c>
      <c r="F29" s="79">
        <f>D29/D86</f>
        <v>184.76579761378702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6" t="s">
        <v>12</v>
      </c>
      <c r="D31" s="166"/>
      <c r="E31" s="166" t="s">
        <v>10</v>
      </c>
      <c r="F31" s="166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0.07</v>
      </c>
      <c r="D32" s="13">
        <v>380.75</v>
      </c>
      <c r="E32" s="144">
        <f>C32/$D$86</f>
        <v>0.07733097657976139</v>
      </c>
      <c r="F32" s="79">
        <f>D32/D86</f>
        <v>420.6252761820592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88</v>
      </c>
      <c r="C33" s="144">
        <v>0.26</v>
      </c>
      <c r="D33" s="13">
        <v>382.5</v>
      </c>
      <c r="E33" s="144">
        <f>C33/$D$86</f>
        <v>0.28722934158197083</v>
      </c>
      <c r="F33" s="79">
        <f>D33/$D$86</f>
        <v>422.55855059655323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100</v>
      </c>
      <c r="C34" s="144">
        <v>0.33</v>
      </c>
      <c r="D34" s="73">
        <v>381</v>
      </c>
      <c r="E34" s="144">
        <f>C34/$D$86</f>
        <v>0.36456031816173223</v>
      </c>
      <c r="F34" s="79">
        <f>D34/$D$86</f>
        <v>420.9014582412726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9" t="s">
        <v>5</v>
      </c>
      <c r="D36" s="160"/>
      <c r="E36" s="159" t="s">
        <v>6</v>
      </c>
      <c r="F36" s="160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5">
        <v>0.02</v>
      </c>
      <c r="D37" s="83">
        <v>1.954</v>
      </c>
      <c r="E37" s="145">
        <f aca="true" t="shared" si="3" ref="E37:F39">C37*58.0164</f>
        <v>1.160328</v>
      </c>
      <c r="F37" s="79">
        <f t="shared" si="3"/>
        <v>113.3640456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97</v>
      </c>
      <c r="C38" s="145">
        <v>0.024</v>
      </c>
      <c r="D38" s="83">
        <v>2.01</v>
      </c>
      <c r="E38" s="145">
        <f t="shared" si="3"/>
        <v>1.3923936</v>
      </c>
      <c r="F38" s="79">
        <f t="shared" si="3"/>
        <v>116.61296399999998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104</v>
      </c>
      <c r="C39" s="145">
        <v>0.02</v>
      </c>
      <c r="D39" s="83">
        <v>2.04</v>
      </c>
      <c r="E39" s="145">
        <f t="shared" si="3"/>
        <v>1.160328</v>
      </c>
      <c r="F39" s="79">
        <f t="shared" si="3"/>
        <v>118.353456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9" t="s">
        <v>5</v>
      </c>
      <c r="D41" s="160"/>
      <c r="E41" s="159" t="s">
        <v>6</v>
      </c>
      <c r="F41" s="16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91</v>
      </c>
      <c r="C42" s="140">
        <v>0.002</v>
      </c>
      <c r="D42" s="83">
        <v>9.53</v>
      </c>
      <c r="E42" s="140">
        <f aca="true" t="shared" si="4" ref="E42:F44">C42*36.7437</f>
        <v>0.0734874</v>
      </c>
      <c r="F42" s="79">
        <f t="shared" si="4"/>
        <v>350.16746099999995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98</v>
      </c>
      <c r="C43" s="145">
        <v>0.002</v>
      </c>
      <c r="D43" s="83">
        <v>9.61</v>
      </c>
      <c r="E43" s="145">
        <f t="shared" si="4"/>
        <v>0.0734874</v>
      </c>
      <c r="F43" s="79">
        <f t="shared" si="4"/>
        <v>353.10695699999997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45">
        <v>0.004</v>
      </c>
      <c r="D44" s="83">
        <v>9.672</v>
      </c>
      <c r="E44" s="145">
        <f t="shared" si="4"/>
        <v>0.1469748</v>
      </c>
      <c r="F44" s="79">
        <f t="shared" si="4"/>
        <v>355.38506639999997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6" t="s">
        <v>83</v>
      </c>
      <c r="D46" s="166"/>
      <c r="E46" s="167" t="s">
        <v>6</v>
      </c>
      <c r="F46" s="168"/>
      <c r="G46" s="24"/>
      <c r="H46" s="24"/>
      <c r="I46" s="24"/>
      <c r="K46" s="24"/>
      <c r="L46" s="24"/>
      <c r="M46" s="24"/>
    </row>
    <row r="47" spans="2:13" s="6" customFormat="1" ht="15">
      <c r="B47" s="25" t="s">
        <v>94</v>
      </c>
      <c r="C47" s="148">
        <v>0</v>
      </c>
      <c r="D47" s="104" t="s">
        <v>81</v>
      </c>
      <c r="E47" s="147">
        <f aca="true" t="shared" si="5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102</v>
      </c>
      <c r="C48" s="148">
        <v>0</v>
      </c>
      <c r="D48" s="104">
        <v>47220</v>
      </c>
      <c r="E48" s="147">
        <f t="shared" si="5"/>
        <v>0</v>
      </c>
      <c r="F48" s="79">
        <f t="shared" si="5"/>
        <v>455.7915057915058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50">
        <v>190</v>
      </c>
      <c r="D49" s="104">
        <v>45590</v>
      </c>
      <c r="E49" s="145">
        <f t="shared" si="5"/>
        <v>1.833976833976834</v>
      </c>
      <c r="F49" s="79">
        <f t="shared" si="5"/>
        <v>440.05791505791507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9" t="s">
        <v>16</v>
      </c>
      <c r="D51" s="160"/>
      <c r="E51" s="159" t="s">
        <v>6</v>
      </c>
      <c r="F51" s="160"/>
      <c r="G51"/>
      <c r="H51"/>
      <c r="I51"/>
      <c r="J51" s="6"/>
    </row>
    <row r="52" spans="2:19" s="23" customFormat="1" ht="15">
      <c r="B52" s="25" t="s">
        <v>96</v>
      </c>
      <c r="C52" s="145">
        <v>1.3</v>
      </c>
      <c r="D52" s="84">
        <v>297.4</v>
      </c>
      <c r="E52" s="145">
        <f aca="true" t="shared" si="6" ref="E52:F54">C52*1.1023</f>
        <v>1.4329900000000002</v>
      </c>
      <c r="F52" s="84">
        <f t="shared" si="6"/>
        <v>327.82402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90</v>
      </c>
      <c r="C53" s="145">
        <v>2.2</v>
      </c>
      <c r="D53" s="84">
        <v>300.3</v>
      </c>
      <c r="E53" s="145">
        <f t="shared" si="6"/>
        <v>2.42506</v>
      </c>
      <c r="F53" s="84">
        <f t="shared" si="6"/>
        <v>331.02069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98</v>
      </c>
      <c r="C54" s="145">
        <v>2.3</v>
      </c>
      <c r="D54" s="125">
        <v>301.4</v>
      </c>
      <c r="E54" s="145">
        <f t="shared" si="6"/>
        <v>2.53529</v>
      </c>
      <c r="F54" s="84">
        <f t="shared" si="6"/>
        <v>332.23322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9" t="s">
        <v>18</v>
      </c>
      <c r="D56" s="160"/>
      <c r="E56" s="159" t="s">
        <v>19</v>
      </c>
      <c r="F56" s="160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96</v>
      </c>
      <c r="C57" s="141">
        <v>0.46</v>
      </c>
      <c r="D57" s="79">
        <v>33.25</v>
      </c>
      <c r="E57" s="141">
        <f aca="true" t="shared" si="7" ref="E57:F59">C57/454*1000</f>
        <v>1.0132158590308369</v>
      </c>
      <c r="F57" s="79">
        <f t="shared" si="7"/>
        <v>73.23788546255507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90</v>
      </c>
      <c r="C58" s="141">
        <v>0.47</v>
      </c>
      <c r="D58" s="79">
        <v>33.5</v>
      </c>
      <c r="E58" s="141">
        <f t="shared" si="7"/>
        <v>1.0352422907488987</v>
      </c>
      <c r="F58" s="79">
        <f t="shared" si="7"/>
        <v>73.78854625550662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98</v>
      </c>
      <c r="C59" s="141">
        <v>0.46</v>
      </c>
      <c r="D59" s="79">
        <v>33.71</v>
      </c>
      <c r="E59" s="141">
        <f t="shared" si="7"/>
        <v>1.0132158590308369</v>
      </c>
      <c r="F59" s="79">
        <f t="shared" si="7"/>
        <v>74.2511013215859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9" t="s">
        <v>21</v>
      </c>
      <c r="D61" s="160"/>
      <c r="E61" s="159" t="s">
        <v>6</v>
      </c>
      <c r="F61" s="160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91</v>
      </c>
      <c r="C62" s="145">
        <v>0.16</v>
      </c>
      <c r="D62" s="83">
        <v>10.38</v>
      </c>
      <c r="E62" s="145">
        <f aca="true" t="shared" si="8" ref="E62:F64">C62*22.026</f>
        <v>3.52416</v>
      </c>
      <c r="F62" s="79">
        <f t="shared" si="8"/>
        <v>228.62988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98</v>
      </c>
      <c r="C63" s="145">
        <v>0.14</v>
      </c>
      <c r="D63" s="83">
        <v>10.475</v>
      </c>
      <c r="E63" s="145">
        <f t="shared" si="8"/>
        <v>3.0836400000000004</v>
      </c>
      <c r="F63" s="79">
        <f t="shared" si="8"/>
        <v>230.72234999999998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97</v>
      </c>
      <c r="C64" s="145">
        <v>0.145</v>
      </c>
      <c r="D64" s="83">
        <v>10.825</v>
      </c>
      <c r="E64" s="145">
        <f t="shared" si="8"/>
        <v>3.1937699999999998</v>
      </c>
      <c r="F64" s="79">
        <f t="shared" si="8"/>
        <v>238.43144999999998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9" t="s">
        <v>23</v>
      </c>
      <c r="D66" s="160"/>
      <c r="E66" s="159" t="s">
        <v>24</v>
      </c>
      <c r="F66" s="160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91</v>
      </c>
      <c r="C67" s="145">
        <v>0.013</v>
      </c>
      <c r="D67" s="83">
        <v>1.554</v>
      </c>
      <c r="E67" s="145">
        <f aca="true" t="shared" si="9" ref="E67:F69">C67/3.785</f>
        <v>0.0034346103038309112</v>
      </c>
      <c r="F67" s="79">
        <f t="shared" si="9"/>
        <v>0.4105680317040951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90</v>
      </c>
      <c r="C68" s="145">
        <v>0.014</v>
      </c>
      <c r="D68" s="83">
        <v>1.5</v>
      </c>
      <c r="E68" s="145">
        <f t="shared" si="9"/>
        <v>0.003698811096433289</v>
      </c>
      <c r="F68" s="79">
        <f t="shared" si="9"/>
        <v>0.3963011889035667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98</v>
      </c>
      <c r="C69" s="145">
        <v>0.013</v>
      </c>
      <c r="D69" s="83">
        <v>1.466</v>
      </c>
      <c r="E69" s="145">
        <f t="shared" si="9"/>
        <v>0.0034346103038309112</v>
      </c>
      <c r="F69" s="79">
        <f t="shared" si="9"/>
        <v>0.38731836195508584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9" t="s">
        <v>26</v>
      </c>
      <c r="D71" s="160"/>
      <c r="E71" s="159" t="s">
        <v>27</v>
      </c>
      <c r="F71" s="160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96</v>
      </c>
      <c r="C72" s="151">
        <v>0.00125</v>
      </c>
      <c r="D72" s="87">
        <v>0.93225</v>
      </c>
      <c r="E72" s="151">
        <f>C72/454*100</f>
        <v>0.00027533039647577095</v>
      </c>
      <c r="F72" s="85">
        <f>D72/454*1000</f>
        <v>2.0534140969162995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91</v>
      </c>
      <c r="C73" s="151">
        <v>0.00725</v>
      </c>
      <c r="D73" s="87">
        <v>0.9475</v>
      </c>
      <c r="E73" s="151">
        <f>C73/454*100</f>
        <v>0.0015969162995594715</v>
      </c>
      <c r="F73" s="85">
        <f>D73/454*1000</f>
        <v>2.0870044052863435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90</v>
      </c>
      <c r="C74" s="151">
        <v>0.01</v>
      </c>
      <c r="D74" s="87">
        <v>0.975</v>
      </c>
      <c r="E74" s="151">
        <f>C74/454*100</f>
        <v>0.0022026431718061676</v>
      </c>
      <c r="F74" s="85">
        <f>D74/454*1000</f>
        <v>2.147577092511013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70" t="s">
        <v>26</v>
      </c>
      <c r="D76" s="170"/>
      <c r="E76" s="159" t="s">
        <v>29</v>
      </c>
      <c r="F76" s="160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89</v>
      </c>
      <c r="C77" s="152">
        <v>0.0016</v>
      </c>
      <c r="D77" s="108">
        <v>0.2326</v>
      </c>
      <c r="E77" s="152">
        <f aca="true" t="shared" si="10" ref="E77:F79">C77/454*1000000</f>
        <v>3.524229074889868</v>
      </c>
      <c r="F77" s="79">
        <f t="shared" si="10"/>
        <v>512.3348017621145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95</v>
      </c>
      <c r="C78" s="152">
        <v>0.0012</v>
      </c>
      <c r="D78" s="108">
        <v>0.2247</v>
      </c>
      <c r="E78" s="152">
        <f t="shared" si="10"/>
        <v>2.643171806167401</v>
      </c>
      <c r="F78" s="79">
        <f t="shared" si="10"/>
        <v>494.93392070484583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105</v>
      </c>
      <c r="C79" s="152">
        <v>0.0011</v>
      </c>
      <c r="D79" s="146" t="s">
        <v>81</v>
      </c>
      <c r="E79" s="152">
        <f t="shared" si="10"/>
        <v>2.4229074889867843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1.1047</v>
      </c>
      <c r="F85" s="138">
        <v>0.0097</v>
      </c>
      <c r="G85" s="138">
        <v>1.2263</v>
      </c>
      <c r="H85" s="138">
        <v>1.0114</v>
      </c>
      <c r="I85" s="138">
        <v>0.7563</v>
      </c>
      <c r="J85" s="138">
        <v>0.7584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0.9052</v>
      </c>
      <c r="E86" s="139" t="s">
        <v>81</v>
      </c>
      <c r="F86" s="139">
        <v>0.0087</v>
      </c>
      <c r="G86" s="139">
        <v>1.1101</v>
      </c>
      <c r="H86" s="139">
        <v>0.9156</v>
      </c>
      <c r="I86" s="139">
        <v>0.6846</v>
      </c>
      <c r="J86" s="139">
        <v>0.6865</v>
      </c>
      <c r="K86" s="139">
        <v>0.1167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103.6</v>
      </c>
      <c r="E87" s="138">
        <v>114.4469</v>
      </c>
      <c r="F87" s="138" t="s">
        <v>81</v>
      </c>
      <c r="G87" s="138">
        <v>127.0447</v>
      </c>
      <c r="H87" s="138">
        <v>104.7841</v>
      </c>
      <c r="I87" s="138">
        <v>78.3543</v>
      </c>
      <c r="J87" s="138">
        <v>78.5702</v>
      </c>
      <c r="K87" s="138">
        <v>13.3531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0.8155</v>
      </c>
      <c r="E88" s="139">
        <v>0.9008</v>
      </c>
      <c r="F88" s="139">
        <v>0.0079</v>
      </c>
      <c r="G88" s="139" t="s">
        <v>81</v>
      </c>
      <c r="H88" s="139">
        <v>0.8248</v>
      </c>
      <c r="I88" s="139">
        <v>0.6167</v>
      </c>
      <c r="J88" s="139">
        <v>0.6184</v>
      </c>
      <c r="K88" s="139">
        <v>0.1051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0.9887</v>
      </c>
      <c r="E89" s="138">
        <v>1.0922</v>
      </c>
      <c r="F89" s="138">
        <v>0.0095</v>
      </c>
      <c r="G89" s="138">
        <v>1.2124</v>
      </c>
      <c r="H89" s="138" t="s">
        <v>81</v>
      </c>
      <c r="I89" s="138">
        <v>0.7478</v>
      </c>
      <c r="J89" s="138">
        <v>0.7498</v>
      </c>
      <c r="K89" s="138">
        <v>0.1274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1.3222</v>
      </c>
      <c r="E90" s="139">
        <v>1.4606</v>
      </c>
      <c r="F90" s="139">
        <v>0.0128</v>
      </c>
      <c r="G90" s="139">
        <v>1.6214</v>
      </c>
      <c r="H90" s="139">
        <v>1.3373</v>
      </c>
      <c r="I90" s="139" t="s">
        <v>81</v>
      </c>
      <c r="J90" s="139">
        <v>1.0028</v>
      </c>
      <c r="K90" s="139">
        <v>0.1704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1.3186</v>
      </c>
      <c r="E91" s="138">
        <v>1.4566</v>
      </c>
      <c r="F91" s="138">
        <v>0.0127</v>
      </c>
      <c r="G91" s="138">
        <v>1.617</v>
      </c>
      <c r="H91" s="138">
        <v>1.3336</v>
      </c>
      <c r="I91" s="138">
        <v>0.9973</v>
      </c>
      <c r="J91" s="138" t="s">
        <v>81</v>
      </c>
      <c r="K91" s="138">
        <v>0.17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7.7585</v>
      </c>
      <c r="E92" s="139">
        <v>8.5708</v>
      </c>
      <c r="F92" s="139">
        <v>0.0749</v>
      </c>
      <c r="G92" s="139">
        <v>9.5142</v>
      </c>
      <c r="H92" s="139">
        <v>7.8472</v>
      </c>
      <c r="I92" s="139">
        <v>5.8679</v>
      </c>
      <c r="J92" s="139">
        <v>5.884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9" t="s">
        <v>63</v>
      </c>
      <c r="C114" s="169"/>
      <c r="D114" s="169"/>
      <c r="E114" s="169"/>
      <c r="F114" s="169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3" t="s">
        <v>64</v>
      </c>
      <c r="C115" s="153"/>
      <c r="D115" s="153"/>
      <c r="E115" s="153"/>
      <c r="F115" s="153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3" t="s">
        <v>65</v>
      </c>
      <c r="C116" s="153"/>
      <c r="D116" s="153"/>
      <c r="E116" s="153"/>
      <c r="F116" s="153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3" t="s">
        <v>66</v>
      </c>
      <c r="C117" s="153"/>
      <c r="D117" s="153"/>
      <c r="E117" s="153"/>
      <c r="F117" s="153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3" t="s">
        <v>67</v>
      </c>
      <c r="C118" s="153"/>
      <c r="D118" s="153"/>
      <c r="E118" s="153"/>
      <c r="F118" s="153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3" t="s">
        <v>68</v>
      </c>
      <c r="C119" s="153"/>
      <c r="D119" s="153"/>
      <c r="E119" s="153"/>
      <c r="F119" s="153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3" t="s">
        <v>69</v>
      </c>
      <c r="C120" s="153"/>
      <c r="D120" s="153"/>
      <c r="E120" s="153"/>
      <c r="F120" s="153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5" t="s">
        <v>70</v>
      </c>
      <c r="C121" s="165"/>
      <c r="D121" s="165"/>
      <c r="E121" s="165"/>
      <c r="F121" s="165"/>
    </row>
    <row r="123" spans="2:6" ht="15.75">
      <c r="B123" s="35" t="s">
        <v>71</v>
      </c>
      <c r="C123" s="156"/>
      <c r="D123" s="157"/>
      <c r="E123" s="157"/>
      <c r="F123" s="158"/>
    </row>
    <row r="124" spans="2:6" ht="30.75" customHeight="1">
      <c r="B124" s="35" t="s">
        <v>72</v>
      </c>
      <c r="C124" s="155" t="s">
        <v>73</v>
      </c>
      <c r="D124" s="155"/>
      <c r="E124" s="156" t="s">
        <v>74</v>
      </c>
      <c r="F124" s="158"/>
    </row>
    <row r="125" spans="2:6" ht="30.75" customHeight="1">
      <c r="B125" s="35" t="s">
        <v>75</v>
      </c>
      <c r="C125" s="155" t="s">
        <v>76</v>
      </c>
      <c r="D125" s="155"/>
      <c r="E125" s="156" t="s">
        <v>77</v>
      </c>
      <c r="F125" s="158"/>
    </row>
    <row r="126" spans="2:6" ht="15" customHeight="1">
      <c r="B126" s="154" t="s">
        <v>78</v>
      </c>
      <c r="C126" s="155" t="s">
        <v>79</v>
      </c>
      <c r="D126" s="155"/>
      <c r="E126" s="161" t="s">
        <v>80</v>
      </c>
      <c r="F126" s="162"/>
    </row>
    <row r="127" spans="2:6" ht="15" customHeight="1">
      <c r="B127" s="154"/>
      <c r="C127" s="155"/>
      <c r="D127" s="155"/>
      <c r="E127" s="163"/>
      <c r="F127" s="164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2016-10-12T06:25:58Z</dcterms:modified>
  <cp:category/>
  <cp:version/>
  <cp:contentType/>
  <cp:contentStatus/>
</cp:coreProperties>
</file>