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<sst xmlns="http://schemas.openxmlformats.org/spreadsheetml/2006/main" count="348" uniqueCount="126">
  <si>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</si>
  <si>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</si>
  <si>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</si>
  <si>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</si>
  <si>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</si>
  <si>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</si>
  <si>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</si>
  <si>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</si>
  <si>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</si>
  <si>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</si>
  <si>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</si>
  <si>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</si>
  <si>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</si>
  <si>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</si>
  <si>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</si>
  <si>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</si>
  <si>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</si>
  <si>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</si>
  <si>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</si>
  <si>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</si>
  <si>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</si>
  <si>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</si>
  <si>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</si>
  <si>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</si>
  <si>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</si>
  <si>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</si>
  <si>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</si>
  <si>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</si>
  <si>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</si>
  <si>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</si>
  <si>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</si>
  <si>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</si>
  <si>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</si>
  <si>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</si>
  <si>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</si>
  <si>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</si>
  <si>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</si>
  <si>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</si>
  <si>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</si>
  <si>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</si>
  <si>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</si>
  <si>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</si>
  <si>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</si>
  <si>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</si>
  <si>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</si>
  <si>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</si>
  <si>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</si>
  <si>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</si>
  <si>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</si>
  <si>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</si>
  <si>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</si>
  <si>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</si>
  <si>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</si>
  <si>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</si>
  <si>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</si>
  <si>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</si>
  <si>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</si>
  <si>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</si>
  <si>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</si>
  <si>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</si>
  <si>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</si>
  <si>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</si>
  <si>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</si>
  <si>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</si>
  <si>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</si>
  <si>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</si>
  <si>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</si>
  <si>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</si>
  <si>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</si>
  <si>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</si>
  <si>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</si>
  <si>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</si>
  <si>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</si>
  <si>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</si>
  <si>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</si>
  <si>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</si>
  <si>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</si>
  <si>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</si>
  <si>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</si>
  <si>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</si>
  <si>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</si>
  <si>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CME - Вересень'20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</si>
  <si>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</si>
  <si>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</si>
  <si>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</si>
  <si>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</si>
  <si>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</si>
  <si>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</si>
  <si>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</si>
  <si>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</si>
  <si>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</si>
  <si>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-Вересень'20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</si>
  <si>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</si>
  <si>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</si>
  <si>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</si>
  <si>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</si>
  <si>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</si>
  <si>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</si>
  <si>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Жовтень'20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</si>
  <si>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</si>
  <si>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</si>
  <si>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</si>
  <si>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</si>
  <si>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</si>
  <si>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</si>
  <si>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</si>
  <si>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</si>
  <si>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</si>
  <si>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</si>
  <si>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</si>
  <si>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</si>
  <si>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</si>
  <si>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</si>
  <si>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</si>
  <si>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</si>
  <si>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</si>
  <si>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</si>
  <si>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</si>
  <si>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</si>
  <si>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</si>
  <si>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</si>
  <si>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</si>
  <si>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</si>
  <si>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</si>
  <si>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</si>
  <si>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 xml:space="preserve">            11 вересня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</si>
</sst>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74">
      <selection activeCell="D101" sqref="D101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0" t="s">
        <v>125</v>
      </c>
      <c r="D4" s="181"/>
      <c r="E4" s="181"/>
      <c r="F4" s="182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81</v>
      </c>
      <c r="C7" s="130">
        <v>0.076</v>
      </c>
      <c r="D7" s="13">
        <v>3.66</v>
      </c>
      <c r="E7" s="130">
        <f aca="true" t="shared" si="0" ref="E7:F9">C7*39.3683</f>
        <v>2.9919908</v>
      </c>
      <c r="F7" s="12">
        <f t="shared" si="0"/>
        <v>144.087978</v>
      </c>
    </row>
    <row r="8" spans="2:6" s="5" customFormat="1" ht="15" customHeight="1">
      <c r="B8" s="23" t="s">
        <v>89</v>
      </c>
      <c r="C8" s="130">
        <v>0.034</v>
      </c>
      <c r="D8" s="13">
        <v>3.684</v>
      </c>
      <c r="E8" s="130">
        <f t="shared" si="0"/>
        <v>1.3385222</v>
      </c>
      <c r="F8" s="12">
        <f t="shared" si="0"/>
        <v>145.0328172</v>
      </c>
    </row>
    <row r="9" spans="2:17" s="5" customFormat="1" ht="15" customHeight="1">
      <c r="B9" s="23" t="s">
        <v>96</v>
      </c>
      <c r="C9" s="130">
        <v>0.032</v>
      </c>
      <c r="D9" s="13">
        <v>3.79</v>
      </c>
      <c r="E9" s="130">
        <f t="shared" si="0"/>
        <v>1.2597856</v>
      </c>
      <c r="F9" s="12">
        <f t="shared" si="0"/>
        <v>149.20585699999998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>
      <c r="B11" s="25" t="s">
        <v>4</v>
      </c>
      <c r="C11" s="168" t="s">
        <v>84</v>
      </c>
      <c r="D11" s="169"/>
      <c r="E11" s="168" t="s">
        <v>6</v>
      </c>
      <c r="F11" s="16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>
      <c r="B12" s="23" t="s">
        <v>85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>
      <c r="B13" s="23" t="s">
        <v>86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>
      <c r="B14" s="23" t="s">
        <v>93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34">
        <v>0.15</v>
      </c>
      <c r="D17" s="68">
        <v>168.25</v>
      </c>
      <c r="E17" s="134">
        <f aca="true" t="shared" si="1" ref="E17:F19">C17/$D$86</f>
        <v>0.1773049645390071</v>
      </c>
      <c r="F17" s="68">
        <f t="shared" si="1"/>
        <v>198.8770685579196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100</v>
      </c>
      <c r="C18" s="123">
        <v>0.15</v>
      </c>
      <c r="D18" s="12">
        <v>170.25</v>
      </c>
      <c r="E18" s="123">
        <f t="shared" si="1"/>
        <v>0.1773049645390071</v>
      </c>
      <c r="F18" s="68">
        <f t="shared" si="1"/>
        <v>201.24113475177305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92</v>
      </c>
      <c r="C19" s="123">
        <v>0.43</v>
      </c>
      <c r="D19" s="12">
        <v>172.25</v>
      </c>
      <c r="E19" s="123">
        <f t="shared" si="1"/>
        <v>0.508274231678487</v>
      </c>
      <c r="F19" s="68">
        <f t="shared" si="1"/>
        <v>203.60520094562648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68" t="s">
        <v>5</v>
      </c>
      <c r="D21" s="169"/>
      <c r="E21" s="176" t="s">
        <v>6</v>
      </c>
      <c r="F21" s="17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81</v>
      </c>
      <c r="C22" s="110">
        <v>0.062</v>
      </c>
      <c r="D22" s="13">
        <v>5.354</v>
      </c>
      <c r="E22" s="110">
        <f aca="true" t="shared" si="2" ref="E22:F24">C22*36.7437</f>
        <v>2.2781094</v>
      </c>
      <c r="F22" s="12">
        <f t="shared" si="2"/>
        <v>196.7257698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89</v>
      </c>
      <c r="C23" s="110">
        <v>0.062</v>
      </c>
      <c r="D23" s="13">
        <v>5.422</v>
      </c>
      <c r="E23" s="110">
        <f t="shared" si="2"/>
        <v>2.2781094</v>
      </c>
      <c r="F23" s="12">
        <f t="shared" si="2"/>
        <v>199.2243414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96</v>
      </c>
      <c r="C24" s="110">
        <v>0.064</v>
      </c>
      <c r="D24" s="72">
        <v>5.512</v>
      </c>
      <c r="E24" s="110">
        <f t="shared" si="2"/>
        <v>2.3515968</v>
      </c>
      <c r="F24" s="12">
        <f t="shared" si="2"/>
        <v>202.53127439999997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76" t="s">
        <v>9</v>
      </c>
      <c r="D26" s="176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10">
        <v>0.66</v>
      </c>
      <c r="D27" s="68">
        <v>188.5</v>
      </c>
      <c r="E27" s="110">
        <f aca="true" t="shared" si="3" ref="E27:F29">C27/$D$86</f>
        <v>0.7801418439716312</v>
      </c>
      <c r="F27" s="68">
        <f t="shared" si="3"/>
        <v>222.8132387706856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88</v>
      </c>
      <c r="C28" s="110">
        <v>0.79</v>
      </c>
      <c r="D28" s="12">
        <v>189.25</v>
      </c>
      <c r="E28" s="110">
        <f t="shared" si="3"/>
        <v>0.933806146572104</v>
      </c>
      <c r="F28" s="68">
        <f t="shared" si="3"/>
        <v>223.69976359338062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124</v>
      </c>
      <c r="C29" s="110">
        <v>0.91</v>
      </c>
      <c r="D29" s="12">
        <v>189.75</v>
      </c>
      <c r="E29" s="110">
        <f t="shared" si="3"/>
        <v>1.0756501182033098</v>
      </c>
      <c r="F29" s="68">
        <f t="shared" si="3"/>
        <v>224.29078014184398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76" t="s">
        <v>12</v>
      </c>
      <c r="D31" s="176"/>
      <c r="E31" s="176" t="s">
        <v>10</v>
      </c>
      <c r="F31" s="17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34">
        <v>0.86</v>
      </c>
      <c r="D32" s="12">
        <v>382.25</v>
      </c>
      <c r="E32" s="134">
        <f aca="true" t="shared" si="4" ref="E32:F34">C32/$D$86</f>
        <v>1.016548463356974</v>
      </c>
      <c r="F32" s="68">
        <f t="shared" si="4"/>
        <v>451.83215130023643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82</v>
      </c>
      <c r="C33" s="134">
        <v>0.65</v>
      </c>
      <c r="D33" s="12">
        <v>386</v>
      </c>
      <c r="E33" s="134">
        <f t="shared" si="4"/>
        <v>0.7683215130023641</v>
      </c>
      <c r="F33" s="68">
        <f t="shared" si="4"/>
        <v>456.2647754137116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92</v>
      </c>
      <c r="C34" s="134">
        <v>0.78</v>
      </c>
      <c r="D34" s="12">
        <v>386.5</v>
      </c>
      <c r="E34" s="134">
        <f t="shared" si="4"/>
        <v>0.921985815602837</v>
      </c>
      <c r="F34" s="68">
        <f t="shared" si="4"/>
        <v>456.855791962175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66" t="s">
        <v>5</v>
      </c>
      <c r="D36" s="167"/>
      <c r="E36" s="166" t="s">
        <v>6</v>
      </c>
      <c r="F36" s="16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81</v>
      </c>
      <c r="C37" s="110">
        <v>0.016</v>
      </c>
      <c r="D37" s="72">
        <v>2.912</v>
      </c>
      <c r="E37" s="110">
        <f aca="true" t="shared" si="5" ref="E37:F39">C37*58.0164</f>
        <v>0.9282623999999999</v>
      </c>
      <c r="F37" s="68">
        <f t="shared" si="5"/>
        <v>168.9437568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89</v>
      </c>
      <c r="C38" s="110">
        <v>0.016</v>
      </c>
      <c r="D38" s="72">
        <v>2.71</v>
      </c>
      <c r="E38" s="110">
        <f t="shared" si="5"/>
        <v>0.9282623999999999</v>
      </c>
      <c r="F38" s="68">
        <f t="shared" si="5"/>
        <v>157.22444399999998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96</v>
      </c>
      <c r="C39" s="110">
        <v>0.014</v>
      </c>
      <c r="D39" s="72">
        <v>2.71</v>
      </c>
      <c r="E39" s="110">
        <f t="shared" si="5"/>
        <v>0.8122296</v>
      </c>
      <c r="F39" s="68">
        <f t="shared" si="5"/>
        <v>157.22444399999998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66" t="s">
        <v>5</v>
      </c>
      <c r="D41" s="167"/>
      <c r="E41" s="166" t="s">
        <v>6</v>
      </c>
      <c r="F41" s="16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0">
        <v>0.204</v>
      </c>
      <c r="D42" s="72">
        <v>10.25</v>
      </c>
      <c r="E42" s="130">
        <f>C42*36.7437</f>
        <v>7.495714799999999</v>
      </c>
      <c r="F42" s="68">
        <f aca="true" t="shared" si="6" ref="E42:F44">D42*36.7437</f>
        <v>376.62292499999995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97</v>
      </c>
      <c r="C43" s="130">
        <v>0.184</v>
      </c>
      <c r="D43" s="72">
        <v>9.96</v>
      </c>
      <c r="E43" s="130">
        <f t="shared" si="6"/>
        <v>6.7608407999999995</v>
      </c>
      <c r="F43" s="68">
        <f t="shared" si="6"/>
        <v>365.967252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101</v>
      </c>
      <c r="C44" s="130">
        <v>0.176</v>
      </c>
      <c r="D44" s="72">
        <v>9.992</v>
      </c>
      <c r="E44" s="130">
        <f t="shared" si="6"/>
        <v>6.466891199999999</v>
      </c>
      <c r="F44" s="68">
        <f t="shared" si="6"/>
        <v>367.1430504</v>
      </c>
      <c r="G44" s="22"/>
      <c r="H44" s="22"/>
      <c r="I44" s="22"/>
      <c r="K44" s="22"/>
      <c r="L44" s="22"/>
      <c r="M44" s="22"/>
    </row>
    <row r="45" spans="2:13" s="5" customFormat="1" ht="15" customHeight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>
      <c r="B46" s="25" t="s">
        <v>14</v>
      </c>
      <c r="C46" s="168" t="s">
        <v>73</v>
      </c>
      <c r="D46" s="169"/>
      <c r="E46" s="168" t="s">
        <v>6</v>
      </c>
      <c r="F46" s="169"/>
      <c r="G46" s="22"/>
      <c r="H46" s="22"/>
      <c r="I46" s="22"/>
      <c r="K46" s="22"/>
      <c r="L46" s="22"/>
      <c r="M46" s="22"/>
    </row>
    <row r="47" spans="2:13" s="5" customFormat="1" ht="15" customHeight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>
      <c r="B48" s="23" t="s">
        <v>87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>
      <c r="B49" s="23" t="s">
        <v>95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66" t="s">
        <v>16</v>
      </c>
      <c r="D51" s="167"/>
      <c r="E51" s="166" t="s">
        <v>6</v>
      </c>
      <c r="F51" s="167"/>
      <c r="G51"/>
      <c r="H51"/>
      <c r="I51"/>
      <c r="J51" s="5"/>
    </row>
    <row r="52" spans="2:19" s="21" customFormat="1" ht="15" customHeight="1">
      <c r="B52" s="23" t="s">
        <v>81</v>
      </c>
      <c r="C52" s="141">
        <v>0.073</v>
      </c>
      <c r="D52" s="73">
        <v>3.176</v>
      </c>
      <c r="E52" s="130">
        <f>C52*1.1023</f>
        <v>0.0804679</v>
      </c>
      <c r="F52" s="73">
        <f aca="true" t="shared" si="7" ref="E52:F54">D52*1.1023</f>
        <v>3.5009048000000003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98</v>
      </c>
      <c r="C53" s="141">
        <v>0.072</v>
      </c>
      <c r="D53" s="73">
        <v>3.2</v>
      </c>
      <c r="E53" s="130">
        <f t="shared" si="7"/>
        <v>0.0793656</v>
      </c>
      <c r="F53" s="73">
        <f t="shared" si="7"/>
        <v>3.5273600000000003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89</v>
      </c>
      <c r="C54" s="141">
        <v>0.071</v>
      </c>
      <c r="D54" s="73">
        <v>3.248</v>
      </c>
      <c r="E54" s="130">
        <f>C54*1.1023</f>
        <v>0.0782633</v>
      </c>
      <c r="F54" s="73">
        <f t="shared" si="7"/>
        <v>3.5802704000000003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66" t="s">
        <v>18</v>
      </c>
      <c r="D56" s="167"/>
      <c r="E56" s="166" t="s">
        <v>19</v>
      </c>
      <c r="F56" s="16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81</v>
      </c>
      <c r="C57" s="130">
        <v>0.61</v>
      </c>
      <c r="D57" s="68">
        <v>33.3</v>
      </c>
      <c r="E57" s="130">
        <f aca="true" t="shared" si="8" ref="E57:F59">C57/454*1000</f>
        <v>1.3436123348017621</v>
      </c>
      <c r="F57" s="68">
        <f t="shared" si="8"/>
        <v>73.34801762114537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98</v>
      </c>
      <c r="C58" s="130">
        <v>0.58</v>
      </c>
      <c r="D58" s="68">
        <v>33.66</v>
      </c>
      <c r="E58" s="130">
        <f t="shared" si="8"/>
        <v>1.277533039647577</v>
      </c>
      <c r="F58" s="68">
        <f t="shared" si="8"/>
        <v>74.14096916299559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89</v>
      </c>
      <c r="C59" s="130">
        <v>0.51</v>
      </c>
      <c r="D59" s="68">
        <v>33.77</v>
      </c>
      <c r="E59" s="130">
        <f t="shared" si="8"/>
        <v>1.1233480176211454</v>
      </c>
      <c r="F59" s="68">
        <f t="shared" si="8"/>
        <v>74.38325991189427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66" t="s">
        <v>21</v>
      </c>
      <c r="D61" s="167"/>
      <c r="E61" s="166" t="s">
        <v>6</v>
      </c>
      <c r="F61" s="16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81</v>
      </c>
      <c r="C62" s="110">
        <v>0.365</v>
      </c>
      <c r="D62" s="72">
        <v>12.895</v>
      </c>
      <c r="E62" s="110">
        <f aca="true" t="shared" si="9" ref="E62:F64">C62*22.026</f>
        <v>8.039489999999999</v>
      </c>
      <c r="F62" s="68">
        <f t="shared" si="9"/>
        <v>284.02527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90</v>
      </c>
      <c r="C63" s="110">
        <v>0.365</v>
      </c>
      <c r="D63" s="72">
        <v>12.15</v>
      </c>
      <c r="E63" s="110">
        <f t="shared" si="9"/>
        <v>8.039489999999999</v>
      </c>
      <c r="F63" s="68">
        <f t="shared" si="9"/>
        <v>267.6159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99</v>
      </c>
      <c r="C64" s="110">
        <v>0.315</v>
      </c>
      <c r="D64" s="72">
        <v>12.35</v>
      </c>
      <c r="E64" s="110">
        <f t="shared" si="9"/>
        <v>6.93819</v>
      </c>
      <c r="F64" s="68">
        <f t="shared" si="9"/>
        <v>272.0211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66" t="s">
        <v>76</v>
      </c>
      <c r="D66" s="167"/>
      <c r="E66" s="166" t="s">
        <v>23</v>
      </c>
      <c r="F66" s="16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91</v>
      </c>
      <c r="C67" s="133">
        <v>0</v>
      </c>
      <c r="D67" s="72">
        <v>1.32</v>
      </c>
      <c r="E67" s="133">
        <f>C67/3.785</f>
        <v>0</v>
      </c>
      <c r="F67" s="72">
        <f>D67/3.785</f>
        <v>0.3487450462351387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79</v>
      </c>
      <c r="C68" s="133">
        <v>0</v>
      </c>
      <c r="D68" s="72" t="s">
        <v>72</v>
      </c>
      <c r="E68" s="133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97</v>
      </c>
      <c r="C69" s="133">
        <v>0</v>
      </c>
      <c r="D69" s="72" t="s">
        <v>72</v>
      </c>
      <c r="E69" s="133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66" t="s">
        <v>25</v>
      </c>
      <c r="D71" s="167"/>
      <c r="E71" s="166" t="s">
        <v>26</v>
      </c>
      <c r="F71" s="16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91</v>
      </c>
      <c r="C72" s="140">
        <v>0.0025</v>
      </c>
      <c r="D72" s="118">
        <v>0.995</v>
      </c>
      <c r="E72" s="140">
        <f>C72/454*100</f>
        <v>0.0005506607929515419</v>
      </c>
      <c r="F72" s="74">
        <f>D72/454*1000</f>
        <v>2.191629955947137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79</v>
      </c>
      <c r="C73" s="140">
        <v>0.00475</v>
      </c>
      <c r="D73" s="118">
        <v>1.04475</v>
      </c>
      <c r="E73" s="140">
        <f>C73/454*100</f>
        <v>0.0010462555066079295</v>
      </c>
      <c r="F73" s="74">
        <f>D73/454*1000</f>
        <v>2.3012114537444934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97</v>
      </c>
      <c r="C74" s="140">
        <v>0.0085</v>
      </c>
      <c r="D74" s="118">
        <v>1.0725</v>
      </c>
      <c r="E74" s="140">
        <f>C74/454*100</f>
        <v>0.0018722466960352422</v>
      </c>
      <c r="F74" s="74">
        <f>D74/454*1000</f>
        <v>2.362334801762114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66" t="s">
        <v>25</v>
      </c>
      <c r="D76" s="167"/>
      <c r="E76" s="166" t="s">
        <v>28</v>
      </c>
      <c r="F76" s="16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79</v>
      </c>
      <c r="C77" s="138">
        <v>0.0001</v>
      </c>
      <c r="D77" s="119">
        <v>0.1189</v>
      </c>
      <c r="E77" s="138">
        <f>C77/454*1000000</f>
        <v>0.22026431718061676</v>
      </c>
      <c r="F77" s="68">
        <f>D77/454*1000000</f>
        <v>261.8942731277533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83</v>
      </c>
      <c r="C78" s="138">
        <v>0.0002</v>
      </c>
      <c r="D78" s="119" t="s">
        <v>72</v>
      </c>
      <c r="E78" s="138">
        <f>C78/454*1000000</f>
        <v>0.4405286343612335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94</v>
      </c>
      <c r="C79" s="138">
        <v>0.0001</v>
      </c>
      <c r="D79" s="119" t="s">
        <v>72</v>
      </c>
      <c r="E79" s="138">
        <f>C79/454*1000000</f>
        <v>0.22026431718061676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1.1821</v>
      </c>
      <c r="F85" s="129">
        <v>0.0094</v>
      </c>
      <c r="G85" s="129">
        <v>1.2993</v>
      </c>
      <c r="H85" s="129">
        <v>1.0971</v>
      </c>
      <c r="I85" s="129">
        <v>0.7603</v>
      </c>
      <c r="J85" s="129">
        <v>0.7272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0.846</v>
      </c>
      <c r="E86" s="129" t="s">
        <v>72</v>
      </c>
      <c r="F86" s="129">
        <v>0.008</v>
      </c>
      <c r="G86" s="129">
        <v>1.0992</v>
      </c>
      <c r="H86" s="129">
        <v>0.9281</v>
      </c>
      <c r="I86" s="129">
        <v>0.6432</v>
      </c>
      <c r="J86" s="129">
        <v>0.6152</v>
      </c>
      <c r="K86" s="129">
        <v>0.1091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106.12</v>
      </c>
      <c r="E87" s="129">
        <v>125.4445</v>
      </c>
      <c r="F87" s="129" t="s">
        <v>72</v>
      </c>
      <c r="G87" s="129">
        <v>137.8817</v>
      </c>
      <c r="H87" s="129">
        <v>116.4235</v>
      </c>
      <c r="I87" s="129">
        <v>80.6812</v>
      </c>
      <c r="J87" s="129">
        <v>77.1705</v>
      </c>
      <c r="K87" s="129">
        <v>13.6922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0.7696</v>
      </c>
      <c r="E88" s="129">
        <v>0.9098</v>
      </c>
      <c r="F88" s="129">
        <v>0.0073</v>
      </c>
      <c r="G88" s="129" t="s">
        <v>72</v>
      </c>
      <c r="H88" s="129">
        <v>0.8444</v>
      </c>
      <c r="I88" s="129">
        <v>0.5851</v>
      </c>
      <c r="J88" s="129">
        <v>0.5597</v>
      </c>
      <c r="K88" s="129">
        <v>0.0993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0.9115</v>
      </c>
      <c r="E89" s="129">
        <v>1.0775</v>
      </c>
      <c r="F89" s="129">
        <v>0.0086</v>
      </c>
      <c r="G89" s="129">
        <v>1.1843</v>
      </c>
      <c r="H89" s="129" t="s">
        <v>72</v>
      </c>
      <c r="I89" s="129">
        <v>0.693</v>
      </c>
      <c r="J89" s="129">
        <v>0.6628</v>
      </c>
      <c r="K89" s="129">
        <v>0.1176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1.3153</v>
      </c>
      <c r="E90" s="129">
        <v>1.5548</v>
      </c>
      <c r="F90" s="129">
        <v>0.0124</v>
      </c>
      <c r="G90" s="129">
        <v>1.709</v>
      </c>
      <c r="H90" s="129">
        <v>1.443</v>
      </c>
      <c r="I90" s="129" t="s">
        <v>72</v>
      </c>
      <c r="J90" s="129">
        <v>0.9565</v>
      </c>
      <c r="K90" s="129">
        <v>0.1697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1.3751</v>
      </c>
      <c r="E91" s="129">
        <v>1.6256</v>
      </c>
      <c r="F91" s="129">
        <v>0.013</v>
      </c>
      <c r="G91" s="129">
        <v>1.7867</v>
      </c>
      <c r="H91" s="129">
        <v>1.5087</v>
      </c>
      <c r="I91" s="129">
        <v>1.0455</v>
      </c>
      <c r="J91" s="129" t="s">
        <v>72</v>
      </c>
      <c r="K91" s="129">
        <v>0.1774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7.7504</v>
      </c>
      <c r="E92" s="129">
        <v>9.1617</v>
      </c>
      <c r="F92" s="129">
        <v>0.073</v>
      </c>
      <c r="G92" s="129">
        <v>10.0701</v>
      </c>
      <c r="H92" s="129">
        <v>8.5029</v>
      </c>
      <c r="I92" s="129">
        <v>5.8925</v>
      </c>
      <c r="J92" s="129">
        <v>5.6361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0.8459521191100584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79" t="s">
        <v>54</v>
      </c>
      <c r="C114" s="179"/>
      <c r="D114" s="179"/>
      <c r="E114" s="179"/>
      <c r="F114" s="179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8" t="s">
        <v>55</v>
      </c>
      <c r="C115" s="178"/>
      <c r="D115" s="178"/>
      <c r="E115" s="178"/>
      <c r="F115" s="178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8" t="s">
        <v>56</v>
      </c>
      <c r="C116" s="178"/>
      <c r="D116" s="178"/>
      <c r="E116" s="178"/>
      <c r="F116" s="178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8" t="s">
        <v>57</v>
      </c>
      <c r="C117" s="178"/>
      <c r="D117" s="178"/>
      <c r="E117" s="178"/>
      <c r="F117" s="17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8" t="s">
        <v>58</v>
      </c>
      <c r="C118" s="178"/>
      <c r="D118" s="178"/>
      <c r="E118" s="178"/>
      <c r="F118" s="17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8" t="s">
        <v>59</v>
      </c>
      <c r="C119" s="178"/>
      <c r="D119" s="178"/>
      <c r="E119" s="178"/>
      <c r="F119" s="17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8" t="s">
        <v>60</v>
      </c>
      <c r="C120" s="178"/>
      <c r="D120" s="178"/>
      <c r="E120" s="178"/>
      <c r="F120" s="17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77" t="s">
        <v>61</v>
      </c>
      <c r="C121" s="177"/>
      <c r="D121" s="177"/>
      <c r="E121" s="177"/>
      <c r="F121" s="177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4"/>
      <c r="D123" s="185"/>
      <c r="E123" s="185"/>
      <c r="F123" s="175"/>
      <c r="G123" s="112"/>
      <c r="H123" s="112"/>
    </row>
    <row r="124" spans="2:8" ht="15" customHeight="1">
      <c r="B124" s="31" t="s">
        <v>63</v>
      </c>
      <c r="C124" s="174" t="s">
        <v>64</v>
      </c>
      <c r="D124" s="175"/>
      <c r="E124" s="174" t="s">
        <v>65</v>
      </c>
      <c r="F124" s="175"/>
      <c r="G124" s="112"/>
      <c r="H124" s="112"/>
    </row>
    <row r="125" spans="2:8" ht="15" customHeight="1">
      <c r="B125" s="31" t="s">
        <v>66</v>
      </c>
      <c r="C125" s="174" t="s">
        <v>67</v>
      </c>
      <c r="D125" s="175"/>
      <c r="E125" s="174" t="s">
        <v>68</v>
      </c>
      <c r="F125" s="175"/>
      <c r="G125" s="112"/>
      <c r="H125" s="112"/>
    </row>
    <row r="126" spans="2:8" ht="15" customHeight="1">
      <c r="B126" s="183" t="s">
        <v>69</v>
      </c>
      <c r="C126" s="170" t="s">
        <v>70</v>
      </c>
      <c r="D126" s="171"/>
      <c r="E126" s="170" t="s">
        <v>71</v>
      </c>
      <c r="F126" s="171"/>
      <c r="G126" s="112"/>
      <c r="H126" s="112"/>
    </row>
    <row r="127" spans="2:8" ht="15" customHeight="1">
      <c r="B127" s="184"/>
      <c r="C127" s="172"/>
      <c r="D127" s="173"/>
      <c r="E127" s="172"/>
      <c r="F127" s="173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8" sqref="F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2"/>
      <c r="C4" s="187" t="s">
        <v>102</v>
      </c>
      <c r="D4" s="188"/>
      <c r="E4" s="188"/>
      <c r="F4" s="18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68" t="s">
        <v>5</v>
      </c>
      <c r="D6" s="169"/>
      <c r="E6" s="168" t="s">
        <v>6</v>
      </c>
      <c r="F6" s="169"/>
      <c r="G6"/>
      <c r="H6"/>
      <c r="I6"/>
    </row>
    <row r="7" spans="2:6" s="5" customFormat="1" ht="15">
      <c r="B7" s="23" t="s">
        <v>103</v>
      </c>
      <c r="C7" s="143">
        <v>0.044</v>
      </c>
      <c r="D7" s="13">
        <v>3.902</v>
      </c>
      <c r="E7" s="143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96</v>
      </c>
      <c r="C8" s="143">
        <v>0.034</v>
      </c>
      <c r="D8" s="13">
        <v>3.99</v>
      </c>
      <c r="E8" s="143">
        <f t="shared" si="0"/>
        <v>1.3385222</v>
      </c>
      <c r="F8" s="12">
        <f t="shared" si="0"/>
        <v>157.079517</v>
      </c>
    </row>
    <row r="9" spans="2:17" s="5" customFormat="1" ht="15">
      <c r="B9" s="23" t="s">
        <v>104</v>
      </c>
      <c r="C9" s="143">
        <v>0.024</v>
      </c>
      <c r="D9" s="13">
        <v>4.05</v>
      </c>
      <c r="E9" s="143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68" t="s">
        <v>7</v>
      </c>
      <c r="D11" s="169"/>
      <c r="E11" s="168" t="s">
        <v>6</v>
      </c>
      <c r="F11" s="16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105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106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107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76" t="s">
        <v>84</v>
      </c>
      <c r="D16" s="176"/>
      <c r="E16" s="168" t="s">
        <v>6</v>
      </c>
      <c r="F16" s="169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93</v>
      </c>
      <c r="C17" s="144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108</v>
      </c>
      <c r="C18" s="145">
        <v>120</v>
      </c>
      <c r="D18" s="84">
        <v>24770</v>
      </c>
      <c r="E18" s="146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109</v>
      </c>
      <c r="C19" s="145">
        <v>40</v>
      </c>
      <c r="D19" s="84">
        <v>24660</v>
      </c>
      <c r="E19" s="146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3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68" t="s">
        <v>5</v>
      </c>
      <c r="D21" s="169"/>
      <c r="E21" s="176" t="s">
        <v>6</v>
      </c>
      <c r="F21" s="17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103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96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104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76" t="s">
        <v>9</v>
      </c>
      <c r="D26" s="176"/>
      <c r="E26" s="168" t="s">
        <v>10</v>
      </c>
      <c r="F26" s="169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110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111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112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6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76" t="s">
        <v>12</v>
      </c>
      <c r="D31" s="176"/>
      <c r="E31" s="176" t="s">
        <v>10</v>
      </c>
      <c r="F31" s="17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105</v>
      </c>
      <c r="C32" s="146">
        <v>0.72</v>
      </c>
      <c r="D32" s="12">
        <v>387.25</v>
      </c>
      <c r="E32" s="146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113</v>
      </c>
      <c r="C33" s="146">
        <v>0.26</v>
      </c>
      <c r="D33" s="12">
        <v>382.75</v>
      </c>
      <c r="E33" s="146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114</v>
      </c>
      <c r="C34" s="146">
        <v>0.2</v>
      </c>
      <c r="D34" s="12">
        <v>380.5</v>
      </c>
      <c r="E34" s="146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7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66" t="s">
        <v>5</v>
      </c>
      <c r="D36" s="167"/>
      <c r="E36" s="166" t="s">
        <v>6</v>
      </c>
      <c r="F36" s="16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103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96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104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66" t="s">
        <v>5</v>
      </c>
      <c r="D41" s="167"/>
      <c r="E41" s="166" t="s">
        <v>6</v>
      </c>
      <c r="F41" s="16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115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116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96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3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76" t="s">
        <v>73</v>
      </c>
      <c r="D46" s="176"/>
      <c r="E46" s="168" t="s">
        <v>6</v>
      </c>
      <c r="F46" s="169"/>
      <c r="G46" s="22"/>
      <c r="H46" s="22"/>
      <c r="I46" s="22"/>
      <c r="K46" s="22"/>
      <c r="L46" s="22"/>
      <c r="M46" s="22"/>
    </row>
    <row r="47" spans="2:13" s="5" customFormat="1" ht="15">
      <c r="B47" s="23" t="s">
        <v>117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118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119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66" t="s">
        <v>16</v>
      </c>
      <c r="D51" s="167"/>
      <c r="E51" s="166" t="s">
        <v>6</v>
      </c>
      <c r="F51" s="167"/>
      <c r="G51"/>
      <c r="H51"/>
      <c r="I51"/>
      <c r="J51" s="5"/>
    </row>
    <row r="52" spans="2:19" s="21" customFormat="1" ht="15">
      <c r="B52" s="23" t="s">
        <v>103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116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96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66" t="s">
        <v>18</v>
      </c>
      <c r="D56" s="167"/>
      <c r="E56" s="166" t="s">
        <v>19</v>
      </c>
      <c r="F56" s="16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103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116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96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8"/>
      <c r="S59" s="40"/>
      <c r="T59" s="40"/>
      <c r="U59" s="40"/>
    </row>
    <row r="60" spans="2:21" ht="15.75" thickBot="1">
      <c r="B60" s="23"/>
      <c r="C60" s="146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66" t="s">
        <v>21</v>
      </c>
      <c r="D61" s="167"/>
      <c r="E61" s="166" t="s">
        <v>6</v>
      </c>
      <c r="F61" s="16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9"/>
      <c r="T61" s="149"/>
      <c r="U61" s="150"/>
    </row>
    <row r="62" spans="2:24" s="5" customFormat="1" ht="15">
      <c r="B62" s="23" t="s">
        <v>115</v>
      </c>
      <c r="C62" s="143">
        <v>0.055</v>
      </c>
      <c r="D62" s="72">
        <v>11.68</v>
      </c>
      <c r="E62" s="143">
        <f>C62*22.026</f>
        <v>1.21143</v>
      </c>
      <c r="F62" s="68">
        <f aca="true" t="shared" si="10" ref="E62:F64">D62*22.026</f>
        <v>257.26367999999997</v>
      </c>
      <c r="G62" s="40"/>
      <c r="H62" s="151"/>
      <c r="I62" s="151"/>
      <c r="J62" s="61"/>
      <c r="K62" s="40"/>
      <c r="L62" s="151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116</v>
      </c>
      <c r="C63" s="143">
        <v>0.075</v>
      </c>
      <c r="D63" s="72">
        <v>11.985</v>
      </c>
      <c r="E63" s="143">
        <f t="shared" si="10"/>
        <v>1.65195</v>
      </c>
      <c r="F63" s="68">
        <f t="shared" si="10"/>
        <v>263.98161</v>
      </c>
      <c r="G63" s="40"/>
      <c r="H63" s="152"/>
      <c r="I63" s="152"/>
      <c r="J63" s="152"/>
      <c r="K63" s="101"/>
      <c r="L63" s="152"/>
      <c r="M63" s="152"/>
      <c r="N63" s="152"/>
      <c r="O63" s="152"/>
      <c r="P63" s="152"/>
      <c r="Q63" s="152"/>
      <c r="R63" s="152"/>
      <c r="S63" s="153"/>
      <c r="T63" s="153"/>
      <c r="U63" s="153"/>
      <c r="V63" s="153"/>
      <c r="W63" s="152"/>
      <c r="X63" s="40"/>
    </row>
    <row r="64" spans="2:24" ht="15">
      <c r="B64" s="23" t="s">
        <v>96</v>
      </c>
      <c r="C64" s="143">
        <v>0.1</v>
      </c>
      <c r="D64" s="72">
        <v>12.235</v>
      </c>
      <c r="E64" s="143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2"/>
      <c r="R64" s="152"/>
      <c r="S64" s="154"/>
      <c r="T64" s="154"/>
      <c r="U64" s="154"/>
      <c r="V64" s="153"/>
      <c r="W64" s="152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2"/>
      <c r="R65" s="152"/>
      <c r="S65" s="154"/>
      <c r="T65" s="154"/>
      <c r="U65" s="154"/>
      <c r="V65" s="153"/>
      <c r="W65" s="152"/>
      <c r="X65" s="40"/>
    </row>
    <row r="66" spans="2:25" ht="15.75" customHeight="1">
      <c r="B66" s="25" t="s">
        <v>22</v>
      </c>
      <c r="C66" s="166" t="s">
        <v>76</v>
      </c>
      <c r="D66" s="167"/>
      <c r="E66" s="166" t="s">
        <v>23</v>
      </c>
      <c r="F66" s="16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2"/>
      <c r="R66" s="152"/>
      <c r="S66" s="154"/>
      <c r="T66" s="154"/>
      <c r="U66" s="154"/>
      <c r="V66" s="153"/>
      <c r="W66" s="152"/>
      <c r="X66" s="40"/>
      <c r="Y66" s="33"/>
    </row>
    <row r="67" spans="2:25" s="5" customFormat="1" ht="15.75" customHeight="1">
      <c r="B67" s="23" t="s">
        <v>115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2"/>
      <c r="R67" s="152"/>
      <c r="S67" s="154"/>
      <c r="T67" s="154"/>
      <c r="U67" s="154"/>
      <c r="V67" s="153"/>
      <c r="W67" s="152"/>
      <c r="X67" s="40"/>
      <c r="Y67" s="32"/>
    </row>
    <row r="68" spans="2:25" s="5" customFormat="1" ht="16.5" customHeight="1">
      <c r="B68" s="23" t="s">
        <v>120</v>
      </c>
      <c r="C68" s="110">
        <v>0.009</v>
      </c>
      <c r="D68" s="72">
        <v>1.419</v>
      </c>
      <c r="E68" s="110">
        <f t="shared" si="11"/>
        <v>0.0023778071334214</v>
      </c>
      <c r="F68" s="68">
        <f t="shared" si="11"/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2"/>
      <c r="R68" s="152"/>
      <c r="S68" s="154"/>
      <c r="T68" s="154"/>
      <c r="U68" s="154"/>
      <c r="V68" s="155"/>
      <c r="W68" s="152"/>
      <c r="X68" s="40"/>
      <c r="Y68" s="32"/>
    </row>
    <row r="69" spans="2:25" s="5" customFormat="1" ht="16.5" customHeight="1">
      <c r="B69" s="23" t="s">
        <v>121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2"/>
      <c r="S69" s="154"/>
      <c r="T69" s="154"/>
      <c r="U69" s="154"/>
      <c r="V69" s="155"/>
      <c r="W69" s="152"/>
      <c r="X69" s="40"/>
      <c r="Y69" s="32"/>
    </row>
    <row r="70" spans="2:25" ht="15.75">
      <c r="B70" s="23"/>
      <c r="C70" s="143"/>
      <c r="D70" s="69"/>
      <c r="E70" s="143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2"/>
      <c r="R70" s="152"/>
      <c r="S70" s="156"/>
      <c r="T70" s="108"/>
      <c r="U70" s="154"/>
      <c r="V70" s="153"/>
      <c r="W70" s="157"/>
      <c r="X70" s="40"/>
      <c r="Y70" s="33"/>
    </row>
    <row r="71" spans="2:25" ht="15.75" customHeight="1">
      <c r="B71" s="25" t="s">
        <v>24</v>
      </c>
      <c r="C71" s="166" t="s">
        <v>25</v>
      </c>
      <c r="D71" s="167"/>
      <c r="E71" s="166" t="s">
        <v>26</v>
      </c>
      <c r="F71" s="16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2"/>
      <c r="R71" s="152"/>
      <c r="S71" s="152"/>
      <c r="T71" s="108"/>
      <c r="U71" s="154"/>
      <c r="V71" s="153"/>
      <c r="W71" s="152"/>
      <c r="X71" s="26"/>
      <c r="Y71" s="33"/>
    </row>
    <row r="72" spans="2:25" s="5" customFormat="1" ht="15">
      <c r="B72" s="23" t="s">
        <v>122</v>
      </c>
      <c r="C72" s="158">
        <v>0</v>
      </c>
      <c r="D72" s="118" t="s">
        <v>72</v>
      </c>
      <c r="E72" s="158">
        <f>C72/454*100</f>
        <v>0</v>
      </c>
      <c r="F72" s="74" t="s">
        <v>72</v>
      </c>
      <c r="G72" s="152"/>
      <c r="H72" s="152"/>
      <c r="I72" s="152"/>
      <c r="J72" s="152"/>
      <c r="K72" s="152"/>
      <c r="L72" s="152"/>
      <c r="M72" s="152"/>
      <c r="N72" s="152"/>
      <c r="O72" s="152"/>
      <c r="P72" s="101"/>
      <c r="Q72" s="152"/>
      <c r="R72" s="152"/>
      <c r="S72" s="152"/>
      <c r="T72" s="152"/>
      <c r="U72" s="154"/>
      <c r="V72" s="153"/>
      <c r="W72" s="153"/>
      <c r="X72" s="57"/>
      <c r="Y72" s="32"/>
    </row>
    <row r="73" spans="2:25" s="5" customFormat="1" ht="16.5" customHeight="1">
      <c r="B73" s="23" t="s">
        <v>115</v>
      </c>
      <c r="C73" s="159">
        <v>0.01</v>
      </c>
      <c r="D73" s="118">
        <v>1.1525</v>
      </c>
      <c r="E73" s="159">
        <f>C73/454*100</f>
        <v>0.0022026431718061676</v>
      </c>
      <c r="F73" s="74">
        <f>D73/454*1000</f>
        <v>2.538546255506608</v>
      </c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01"/>
      <c r="R73" s="152"/>
      <c r="S73" s="152"/>
      <c r="T73" s="152"/>
      <c r="U73" s="154"/>
      <c r="V73" s="153"/>
      <c r="W73" s="153"/>
      <c r="X73" s="57"/>
      <c r="Y73" s="32"/>
    </row>
    <row r="74" spans="2:25" s="5" customFormat="1" ht="15.75">
      <c r="B74" s="23" t="s">
        <v>120</v>
      </c>
      <c r="C74" s="159">
        <v>0.008</v>
      </c>
      <c r="D74" s="118">
        <v>1.169</v>
      </c>
      <c r="E74" s="159">
        <f>C74/454*100</f>
        <v>0.0017621145374449338</v>
      </c>
      <c r="F74" s="74">
        <f>D74/454*1000</f>
        <v>2.5748898678414096</v>
      </c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01"/>
      <c r="S74" s="152"/>
      <c r="T74" s="152"/>
      <c r="U74" s="154"/>
      <c r="V74" s="155"/>
      <c r="W74" s="152"/>
      <c r="X74" s="57"/>
      <c r="Y74" s="32"/>
    </row>
    <row r="75" spans="2:25" s="5" customFormat="1" ht="15.75" customHeight="1">
      <c r="B75" s="160"/>
      <c r="C75" s="110"/>
      <c r="D75" s="13"/>
      <c r="E75" s="159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61"/>
      <c r="V75" s="57"/>
      <c r="W75" s="40"/>
      <c r="X75" s="57"/>
      <c r="Y75" s="32"/>
    </row>
    <row r="76" spans="2:25" ht="15.75">
      <c r="B76" s="25" t="s">
        <v>27</v>
      </c>
      <c r="C76" s="186" t="s">
        <v>25</v>
      </c>
      <c r="D76" s="186"/>
      <c r="E76" s="166" t="s">
        <v>28</v>
      </c>
      <c r="F76" s="16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61"/>
      <c r="V76" s="57"/>
      <c r="W76" s="40"/>
      <c r="X76" s="57"/>
      <c r="Y76" s="33"/>
    </row>
    <row r="77" spans="2:24" s="5" customFormat="1" ht="15.75">
      <c r="B77" s="23" t="s">
        <v>96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61"/>
      <c r="U77" s="161"/>
      <c r="V77" s="57"/>
      <c r="W77" s="26"/>
      <c r="X77" s="40"/>
    </row>
    <row r="78" spans="2:24" s="5" customFormat="1" ht="15.75" customHeight="1">
      <c r="B78" s="23" t="s">
        <v>94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61"/>
      <c r="T78" s="55"/>
      <c r="U78" s="161"/>
      <c r="V78" s="57"/>
      <c r="W78" s="40"/>
      <c r="X78" s="26"/>
    </row>
    <row r="79" spans="2:24" s="5" customFormat="1" ht="15.75">
      <c r="B79" s="23" t="s">
        <v>123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61"/>
      <c r="T79" s="55"/>
      <c r="U79" s="161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61"/>
      <c r="T80" s="161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61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8"/>
      <c r="K82" s="40"/>
      <c r="L82" s="40"/>
      <c r="M82" s="40"/>
      <c r="N82" s="40"/>
      <c r="O82" s="40"/>
      <c r="P82" s="40"/>
      <c r="Q82" s="40"/>
      <c r="R82" s="26"/>
      <c r="S82" s="161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2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3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4"/>
      <c r="O98" s="165"/>
      <c r="P98" s="165"/>
      <c r="Q98" s="165"/>
      <c r="R98" s="165"/>
      <c r="S98" s="165"/>
      <c r="T98" s="165"/>
      <c r="U98" s="165"/>
      <c r="V98" s="165"/>
      <c r="W98" s="165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4"/>
      <c r="N99" s="95"/>
      <c r="O99" s="165"/>
      <c r="P99" s="165"/>
      <c r="Q99" s="165"/>
      <c r="R99" s="165"/>
      <c r="S99" s="165"/>
      <c r="T99" s="165"/>
      <c r="U99" s="82"/>
      <c r="V99" s="165"/>
      <c r="W99" s="165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4"/>
      <c r="M100" s="164"/>
      <c r="N100" s="164"/>
      <c r="O100" s="80"/>
      <c r="P100" s="165"/>
      <c r="Q100" s="165"/>
      <c r="R100" s="165"/>
      <c r="S100" s="165"/>
      <c r="T100" s="165"/>
      <c r="U100" s="165"/>
      <c r="V100" s="165"/>
      <c r="W100" s="165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4"/>
      <c r="M101" s="164"/>
      <c r="N101" s="164"/>
      <c r="O101" s="165"/>
      <c r="P101" s="80"/>
      <c r="Q101" s="165"/>
      <c r="R101" s="165"/>
      <c r="S101" s="165"/>
      <c r="T101" s="165"/>
      <c r="U101" s="165"/>
      <c r="V101" s="165"/>
      <c r="W101" s="165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4"/>
      <c r="M102" s="95"/>
      <c r="N102" s="164"/>
      <c r="O102" s="165"/>
      <c r="P102" s="165"/>
      <c r="Q102" s="165"/>
      <c r="R102" s="165"/>
      <c r="S102" s="165"/>
      <c r="T102" s="165"/>
      <c r="U102" s="165"/>
      <c r="V102" s="165"/>
      <c r="W102" s="165"/>
      <c r="X102" s="33"/>
    </row>
    <row r="103" spans="2:24" ht="15">
      <c r="B103" s="1" t="s">
        <v>45</v>
      </c>
      <c r="G103" s="112"/>
      <c r="H103" s="112"/>
      <c r="J103" s="33"/>
      <c r="K103" s="165"/>
      <c r="L103" s="165"/>
      <c r="M103" s="80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33"/>
    </row>
    <row r="104" spans="2:24" ht="15">
      <c r="B104" s="1" t="s">
        <v>46</v>
      </c>
      <c r="G104" s="112"/>
      <c r="H104" s="112"/>
      <c r="J104" s="33"/>
      <c r="K104" s="165"/>
      <c r="L104" s="165"/>
      <c r="M104" s="165"/>
      <c r="N104" s="80"/>
      <c r="O104" s="165"/>
      <c r="P104" s="165"/>
      <c r="Q104" s="165"/>
      <c r="R104" s="165"/>
      <c r="S104" s="165"/>
      <c r="T104" s="165"/>
      <c r="U104" s="165"/>
      <c r="V104" s="80"/>
      <c r="W104" s="165"/>
      <c r="X104" s="33"/>
    </row>
    <row r="105" spans="2:24" ht="15">
      <c r="B105" s="1" t="s">
        <v>47</v>
      </c>
      <c r="G105" s="112"/>
      <c r="H105" s="112"/>
      <c r="J105" s="33"/>
      <c r="K105" s="165"/>
      <c r="L105" s="165"/>
      <c r="M105" s="165"/>
      <c r="N105" s="165"/>
      <c r="O105" s="80"/>
      <c r="P105" s="165"/>
      <c r="Q105" s="165"/>
      <c r="R105" s="165"/>
      <c r="S105" s="165"/>
      <c r="T105" s="165"/>
      <c r="U105" s="165"/>
      <c r="V105" s="165"/>
      <c r="W105" s="80"/>
      <c r="X105" s="33"/>
    </row>
    <row r="106" spans="2:24" ht="15">
      <c r="B106" s="1" t="s">
        <v>48</v>
      </c>
      <c r="G106" s="112"/>
      <c r="H106" s="112"/>
      <c r="J106" s="33"/>
      <c r="K106" s="165"/>
      <c r="L106" s="165"/>
      <c r="M106" s="165"/>
      <c r="N106" s="165"/>
      <c r="O106" s="165"/>
      <c r="P106" s="80"/>
      <c r="Q106" s="165"/>
      <c r="R106" s="165"/>
      <c r="S106" s="165"/>
      <c r="T106" s="165"/>
      <c r="U106" s="165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5"/>
      <c r="L107" s="165"/>
      <c r="M107" s="165"/>
      <c r="N107" s="165"/>
      <c r="O107" s="165"/>
      <c r="P107" s="165"/>
      <c r="Q107" s="80"/>
      <c r="R107" s="165"/>
      <c r="S107" s="165"/>
      <c r="T107" s="165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5"/>
      <c r="L108" s="165"/>
      <c r="M108" s="165"/>
      <c r="N108" s="165"/>
      <c r="O108" s="165"/>
      <c r="P108" s="165"/>
      <c r="Q108" s="165"/>
      <c r="R108" s="80"/>
      <c r="S108" s="165"/>
      <c r="T108" s="165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5"/>
      <c r="L109" s="165"/>
      <c r="M109" s="165"/>
      <c r="N109" s="165"/>
      <c r="O109" s="165"/>
      <c r="P109" s="165"/>
      <c r="Q109" s="165"/>
      <c r="R109" s="165"/>
      <c r="S109" s="80"/>
      <c r="T109" s="165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5"/>
      <c r="M110" s="165"/>
      <c r="N110" s="165"/>
      <c r="O110" s="165"/>
      <c r="P110" s="165"/>
      <c r="Q110" s="165"/>
      <c r="R110" s="165"/>
      <c r="S110" s="165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5"/>
      <c r="M111" s="165"/>
      <c r="N111" s="165"/>
      <c r="O111" s="80"/>
      <c r="P111" s="165"/>
      <c r="Q111" s="165"/>
      <c r="R111" s="165"/>
      <c r="S111" s="165"/>
      <c r="T111" s="165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5"/>
      <c r="M112" s="165"/>
      <c r="N112" s="165"/>
      <c r="O112" s="165"/>
      <c r="P112" s="80"/>
      <c r="Q112" s="165"/>
      <c r="R112" s="165"/>
      <c r="S112" s="165"/>
      <c r="T112" s="165"/>
      <c r="U112" s="33"/>
      <c r="V112" s="33"/>
    </row>
    <row r="113" spans="7:22" ht="15">
      <c r="G113" s="112"/>
      <c r="H113" s="112"/>
      <c r="J113" s="33"/>
      <c r="K113" s="33"/>
      <c r="L113" s="165"/>
      <c r="M113" s="165"/>
      <c r="N113" s="165"/>
      <c r="O113" s="165"/>
      <c r="P113" s="165"/>
      <c r="Q113" s="80"/>
      <c r="R113" s="165"/>
      <c r="S113" s="165"/>
      <c r="T113" s="165"/>
      <c r="U113" s="33"/>
      <c r="V113" s="33"/>
    </row>
    <row r="114" spans="2:22" ht="15" customHeight="1">
      <c r="B114" s="179" t="s">
        <v>54</v>
      </c>
      <c r="C114" s="179"/>
      <c r="D114" s="179"/>
      <c r="E114" s="179"/>
      <c r="F114" s="179"/>
      <c r="G114" s="112"/>
      <c r="H114" s="112"/>
      <c r="J114" s="33"/>
      <c r="K114" s="33"/>
      <c r="L114" s="33"/>
      <c r="M114" s="165"/>
      <c r="N114" s="165"/>
      <c r="O114" s="165"/>
      <c r="P114" s="165"/>
      <c r="Q114" s="165"/>
      <c r="R114" s="80"/>
      <c r="S114" s="165"/>
      <c r="T114" s="165"/>
      <c r="U114" s="33"/>
      <c r="V114" s="33"/>
    </row>
    <row r="115" spans="2:22" ht="15">
      <c r="B115" s="178" t="s">
        <v>55</v>
      </c>
      <c r="C115" s="178"/>
      <c r="D115" s="178"/>
      <c r="E115" s="178"/>
      <c r="F115" s="178"/>
      <c r="G115" s="112"/>
      <c r="H115" s="112"/>
      <c r="J115" s="33"/>
      <c r="K115" s="33"/>
      <c r="L115" s="33"/>
      <c r="M115" s="165"/>
      <c r="N115" s="165"/>
      <c r="O115" s="165"/>
      <c r="P115" s="165"/>
      <c r="Q115" s="165"/>
      <c r="R115" s="165"/>
      <c r="S115" s="80"/>
      <c r="T115" s="165"/>
      <c r="U115" s="33"/>
      <c r="V115" s="33"/>
    </row>
    <row r="116" spans="2:22" ht="78" customHeight="1">
      <c r="B116" s="178" t="s">
        <v>56</v>
      </c>
      <c r="C116" s="178"/>
      <c r="D116" s="178"/>
      <c r="E116" s="178"/>
      <c r="F116" s="178"/>
      <c r="G116" s="112"/>
      <c r="H116" s="112"/>
      <c r="J116" s="33"/>
      <c r="K116" s="33"/>
      <c r="L116" s="33"/>
      <c r="M116" s="165"/>
      <c r="N116" s="165"/>
      <c r="O116" s="165"/>
      <c r="P116" s="165"/>
      <c r="Q116" s="165"/>
      <c r="R116" s="165"/>
      <c r="S116" s="165"/>
      <c r="T116" s="80"/>
      <c r="U116" s="33"/>
      <c r="V116" s="33"/>
    </row>
    <row r="117" spans="2:21" ht="15">
      <c r="B117" s="178" t="s">
        <v>57</v>
      </c>
      <c r="C117" s="178"/>
      <c r="D117" s="178"/>
      <c r="E117" s="178"/>
      <c r="F117" s="17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8" t="s">
        <v>58</v>
      </c>
      <c r="C118" s="178"/>
      <c r="D118" s="178"/>
      <c r="E118" s="178"/>
      <c r="F118" s="17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8" t="s">
        <v>59</v>
      </c>
      <c r="C119" s="178"/>
      <c r="D119" s="178"/>
      <c r="E119" s="178"/>
      <c r="F119" s="17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8" t="s">
        <v>60</v>
      </c>
      <c r="C120" s="178"/>
      <c r="D120" s="178"/>
      <c r="E120" s="178"/>
      <c r="F120" s="17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77" t="s">
        <v>61</v>
      </c>
      <c r="C121" s="177"/>
      <c r="D121" s="177"/>
      <c r="E121" s="177"/>
      <c r="F121" s="177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4"/>
      <c r="D123" s="185"/>
      <c r="E123" s="185"/>
      <c r="F123" s="175"/>
      <c r="G123" s="112"/>
      <c r="H123" s="112"/>
    </row>
    <row r="124" spans="2:8" ht="30.75" customHeight="1">
      <c r="B124" s="31" t="s">
        <v>63</v>
      </c>
      <c r="C124" s="174" t="s">
        <v>64</v>
      </c>
      <c r="D124" s="175"/>
      <c r="E124" s="174" t="s">
        <v>65</v>
      </c>
      <c r="F124" s="175"/>
      <c r="G124" s="112"/>
      <c r="H124" s="112"/>
    </row>
    <row r="125" spans="2:8" ht="30.75" customHeight="1">
      <c r="B125" s="31" t="s">
        <v>66</v>
      </c>
      <c r="C125" s="174" t="s">
        <v>67</v>
      </c>
      <c r="D125" s="175"/>
      <c r="E125" s="174" t="s">
        <v>68</v>
      </c>
      <c r="F125" s="175"/>
      <c r="G125" s="112"/>
      <c r="H125" s="112"/>
    </row>
    <row r="126" spans="2:8" ht="15" customHeight="1">
      <c r="B126" s="183" t="s">
        <v>69</v>
      </c>
      <c r="C126" s="170" t="s">
        <v>70</v>
      </c>
      <c r="D126" s="171"/>
      <c r="E126" s="170" t="s">
        <v>71</v>
      </c>
      <c r="F126" s="171"/>
      <c r="G126" s="112"/>
      <c r="H126" s="112"/>
    </row>
    <row r="127" spans="2:8" ht="15" customHeight="1">
      <c r="B127" s="184"/>
      <c r="C127" s="172"/>
      <c r="D127" s="173"/>
      <c r="E127" s="172"/>
      <c r="F127" s="173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2020-09-14T06:12:52Z</dcterms:modified>
  <cp:category/>
  <cp:version/>
  <cp:contentType/>
  <cp:contentStatus/>
</cp:coreProperties>
</file>