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<sst xmlns="http://schemas.openxmlformats.org/spreadsheetml/2006/main" count="166" uniqueCount="103">
  <si>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</si>
  <si>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</si>
  <si>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</si>
  <si>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</si>
  <si>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</si>
  <si>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</si>
  <si>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</si>
  <si>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</si>
  <si>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</si>
  <si>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</si>
  <si>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</si>
  <si>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</si>
  <si>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</si>
  <si>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</si>
  <si>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</si>
  <si>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</si>
  <si>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</si>
  <si>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</si>
  <si>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</si>
  <si>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</si>
  <si>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</si>
  <si>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</si>
  <si>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</si>
  <si>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</si>
  <si>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</si>
  <si>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</si>
  <si>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</si>
  <si>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</si>
  <si>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</si>
  <si>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</si>
  <si>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</si>
  <si>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</si>
  <si>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</si>
  <si>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</si>
  <si>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</si>
  <si>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</si>
  <si>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</si>
  <si>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</si>
  <si>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</si>
  <si>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</si>
  <si>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</si>
  <si>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</si>
  <si>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</si>
  <si>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</si>
  <si>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</si>
  <si>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</si>
  <si>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</si>
  <si>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</si>
  <si>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</si>
  <si>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</si>
  <si>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</si>
  <si>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</si>
  <si>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</si>
  <si>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</si>
  <si>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</si>
  <si>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</si>
  <si>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</si>
  <si>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</si>
  <si>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</si>
  <si>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</si>
  <si>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</si>
  <si>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</si>
  <si>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</si>
  <si>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</si>
  <si>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</si>
  <si>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</si>
  <si>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</si>
  <si>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</si>
  <si>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</si>
  <si>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</si>
  <si>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</si>
  <si>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</si>
  <si>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</si>
  <si>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</si>
  <si>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</si>
  <si>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</si>
  <si>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</si>
  <si>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</si>
  <si>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</si>
  <si>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Euronext - Березень '18 (€/МT)</t>
  </si>
  <si>
    <t>Euronext - Травень '18 (€/МT)</t>
  </si>
  <si>
    <t>CME - 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</si>
  <si>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</si>
  <si>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</si>
  <si>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</si>
  <si>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</si>
  <si>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</si>
  <si>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</si>
  <si>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</si>
  <si>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</si>
  <si>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</si>
  <si>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</si>
  <si>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</si>
  <si>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</si>
  <si>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</si>
  <si>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TOCOM - Квітень '18 (¥/МT)</t>
  </si>
  <si>
    <t>CME - Квітень '18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</si>
  <si>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</si>
  <si>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</si>
  <si>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</si>
  <si>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</si>
  <si>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</si>
  <si>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11 квітня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</si>
</sst>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2" fillId="0" borderId="10" xfId="0" applyNumberFormat="1" applyFont="1" applyFill="1" applyBorder="1" applyAlignment="1">
      <alignment horizontal="center" vertical="top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2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8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7" t="s">
        <v>102</v>
      </c>
      <c r="D4" s="148"/>
      <c r="E4" s="148"/>
      <c r="F4" s="14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2" t="s">
        <v>5</v>
      </c>
      <c r="D6" s="143"/>
      <c r="E6" s="146" t="s">
        <v>6</v>
      </c>
      <c r="F6" s="146"/>
      <c r="G6"/>
      <c r="H6"/>
      <c r="I6"/>
    </row>
    <row r="7" spans="2:6" s="6" customFormat="1" ht="15">
      <c r="B7" s="24" t="s">
        <v>81</v>
      </c>
      <c r="C7" s="117">
        <v>0.022</v>
      </c>
      <c r="D7" s="14">
        <v>3.866</v>
      </c>
      <c r="E7" s="117">
        <f aca="true" t="shared" si="0" ref="E7:F9">C7*39.3683</f>
        <v>0.8661026</v>
      </c>
      <c r="F7" s="13">
        <f t="shared" si="0"/>
        <v>152.1978478</v>
      </c>
    </row>
    <row r="8" spans="2:6" s="6" customFormat="1" ht="15">
      <c r="B8" s="24" t="s">
        <v>88</v>
      </c>
      <c r="C8" s="117">
        <v>0.02</v>
      </c>
      <c r="D8" s="14">
        <v>3.946</v>
      </c>
      <c r="E8" s="117">
        <f t="shared" si="0"/>
        <v>0.787366</v>
      </c>
      <c r="F8" s="13">
        <f t="shared" si="0"/>
        <v>155.3473118</v>
      </c>
    </row>
    <row r="9" spans="2:17" s="6" customFormat="1" ht="15">
      <c r="B9" s="24" t="s">
        <v>99</v>
      </c>
      <c r="C9" s="117">
        <v>0.02</v>
      </c>
      <c r="D9" s="14">
        <v>4.022</v>
      </c>
      <c r="E9" s="117">
        <f t="shared" si="0"/>
        <v>0.787366</v>
      </c>
      <c r="F9" s="13">
        <f>D9*39.3683</f>
        <v>158.3393026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35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2" t="s">
        <v>7</v>
      </c>
      <c r="D11" s="143"/>
      <c r="E11" s="142" t="s">
        <v>6</v>
      </c>
      <c r="F11" s="143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83</v>
      </c>
      <c r="C12" s="141">
        <v>0</v>
      </c>
      <c r="D12" s="13">
        <v>167.5</v>
      </c>
      <c r="E12" s="141">
        <f aca="true" t="shared" si="1" ref="E12:F14">C12/$D$86</f>
        <v>0</v>
      </c>
      <c r="F12" s="71">
        <f t="shared" si="1"/>
        <v>207.02014584105797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91</v>
      </c>
      <c r="C13" s="141">
        <v>0</v>
      </c>
      <c r="D13" s="13">
        <v>171.25</v>
      </c>
      <c r="E13" s="141">
        <f t="shared" si="1"/>
        <v>0</v>
      </c>
      <c r="F13" s="71">
        <f t="shared" si="1"/>
        <v>211.65492522555925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98</v>
      </c>
      <c r="C14" s="118">
        <v>0.25</v>
      </c>
      <c r="D14" s="13">
        <v>168.25</v>
      </c>
      <c r="E14" s="118">
        <f t="shared" si="1"/>
        <v>0.3089852923000865</v>
      </c>
      <c r="F14" s="71">
        <f t="shared" si="1"/>
        <v>207.94710171795822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6" t="s">
        <v>75</v>
      </c>
      <c r="D16" s="146"/>
      <c r="E16" s="142" t="s">
        <v>6</v>
      </c>
      <c r="F16" s="143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41">
        <v>0</v>
      </c>
      <c r="D17" s="87" t="s">
        <v>73</v>
      </c>
      <c r="E17" s="141">
        <f aca="true" t="shared" si="2" ref="E17:F19">C17/$D$87</f>
        <v>0</v>
      </c>
      <c r="F17" s="71" t="s">
        <v>73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87</v>
      </c>
      <c r="C18" s="120">
        <v>40</v>
      </c>
      <c r="D18" s="87">
        <v>25000</v>
      </c>
      <c r="E18" s="120">
        <f t="shared" si="2"/>
        <v>0.37414647834627257</v>
      </c>
      <c r="F18" s="71">
        <f t="shared" si="2"/>
        <v>233.84154896642036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93</v>
      </c>
      <c r="C19" s="120">
        <v>60</v>
      </c>
      <c r="D19" s="87">
        <v>25190</v>
      </c>
      <c r="E19" s="120">
        <f t="shared" si="2"/>
        <v>0.5612197175194089</v>
      </c>
      <c r="F19" s="71">
        <f>D19/$D$87</f>
        <v>235.61874473856517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2" t="s">
        <v>5</v>
      </c>
      <c r="D21" s="143"/>
      <c r="E21" s="146" t="s">
        <v>6</v>
      </c>
      <c r="F21" s="146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81</v>
      </c>
      <c r="C22" s="117">
        <v>0.046</v>
      </c>
      <c r="D22" s="14">
        <v>4.836</v>
      </c>
      <c r="E22" s="117">
        <f>C22*36.7437</f>
        <v>1.6902101999999999</v>
      </c>
      <c r="F22" s="13">
        <f aca="true" t="shared" si="3" ref="E22:F24">D22*36.7437</f>
        <v>177.69253319999999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88</v>
      </c>
      <c r="C23" s="117">
        <v>0.042</v>
      </c>
      <c r="D23" s="14">
        <v>5.014</v>
      </c>
      <c r="E23" s="117">
        <f t="shared" si="3"/>
        <v>1.5432354</v>
      </c>
      <c r="F23" s="13">
        <f t="shared" si="3"/>
        <v>184.23291179999998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99</v>
      </c>
      <c r="C24" s="117">
        <v>0.03</v>
      </c>
      <c r="D24" s="91">
        <v>5.196</v>
      </c>
      <c r="E24" s="117">
        <f t="shared" si="3"/>
        <v>1.1023109999999998</v>
      </c>
      <c r="F24" s="13">
        <f t="shared" si="3"/>
        <v>190.92026519999996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24"/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6" t="s">
        <v>9</v>
      </c>
      <c r="D26" s="146"/>
      <c r="E26" s="142" t="s">
        <v>10</v>
      </c>
      <c r="F26" s="143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18">
        <v>1</v>
      </c>
      <c r="D27" s="71">
        <v>166.5</v>
      </c>
      <c r="E27" s="118">
        <f aca="true" t="shared" si="4" ref="E27:F29">C27/$D$86</f>
        <v>1.235941169200346</v>
      </c>
      <c r="F27" s="71">
        <f t="shared" si="4"/>
        <v>205.78420467185762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80</v>
      </c>
      <c r="C28" s="118">
        <v>0.75</v>
      </c>
      <c r="D28" s="13">
        <v>170.5</v>
      </c>
      <c r="E28" s="118">
        <f t="shared" si="4"/>
        <v>0.9269558769002595</v>
      </c>
      <c r="F28" s="71">
        <f t="shared" si="4"/>
        <v>210.727969348659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84</v>
      </c>
      <c r="C29" s="118">
        <v>1</v>
      </c>
      <c r="D29" s="13">
        <v>174</v>
      </c>
      <c r="E29" s="118">
        <f>C29/$D$86</f>
        <v>1.235941169200346</v>
      </c>
      <c r="F29" s="71">
        <f t="shared" si="4"/>
        <v>215.0537634408602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6" t="s">
        <v>12</v>
      </c>
      <c r="D31" s="146"/>
      <c r="E31" s="146" t="s">
        <v>10</v>
      </c>
      <c r="F31" s="14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80</v>
      </c>
      <c r="C32" s="118">
        <v>1.75</v>
      </c>
      <c r="D32" s="13">
        <v>347.25</v>
      </c>
      <c r="E32" s="118">
        <f aca="true" t="shared" si="5" ref="E32:F34">C32/$D$86</f>
        <v>2.1628970461006056</v>
      </c>
      <c r="F32" s="71">
        <f t="shared" si="5"/>
        <v>429.18057100482014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82</v>
      </c>
      <c r="C33" s="118">
        <v>2</v>
      </c>
      <c r="D33" s="13">
        <v>347</v>
      </c>
      <c r="E33" s="118">
        <f t="shared" si="5"/>
        <v>2.471882338400692</v>
      </c>
      <c r="F33" s="71">
        <f t="shared" si="5"/>
        <v>428.8715857125201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92</v>
      </c>
      <c r="C34" s="118">
        <v>1.75</v>
      </c>
      <c r="D34" s="66">
        <v>351.25</v>
      </c>
      <c r="E34" s="118">
        <f t="shared" si="5"/>
        <v>2.1628970461006056</v>
      </c>
      <c r="F34" s="71">
        <f t="shared" si="5"/>
        <v>434.1243356816215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4" t="s">
        <v>5</v>
      </c>
      <c r="D36" s="145"/>
      <c r="E36" s="144" t="s">
        <v>6</v>
      </c>
      <c r="F36" s="145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21">
        <v>0.01</v>
      </c>
      <c r="D37" s="75">
        <v>2.376</v>
      </c>
      <c r="E37" s="121">
        <f aca="true" t="shared" si="6" ref="E37:F39">C37*58.0164</f>
        <v>0.580164</v>
      </c>
      <c r="F37" s="71">
        <f t="shared" si="6"/>
        <v>137.84696639999999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89</v>
      </c>
      <c r="C38" s="121">
        <v>0.012</v>
      </c>
      <c r="D38" s="75">
        <v>2.436</v>
      </c>
      <c r="E38" s="121">
        <f t="shared" si="6"/>
        <v>0.6961968</v>
      </c>
      <c r="F38" s="71">
        <f t="shared" si="6"/>
        <v>141.3279504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99</v>
      </c>
      <c r="C39" s="121">
        <v>0.022</v>
      </c>
      <c r="D39" s="75">
        <v>2.492</v>
      </c>
      <c r="E39" s="121">
        <f t="shared" si="6"/>
        <v>1.2763608</v>
      </c>
      <c r="F39" s="71">
        <f t="shared" si="6"/>
        <v>144.5768688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24"/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4" t="s">
        <v>5</v>
      </c>
      <c r="D41" s="145"/>
      <c r="E41" s="144" t="s">
        <v>6</v>
      </c>
      <c r="F41" s="145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81</v>
      </c>
      <c r="C42" s="117">
        <v>0.022</v>
      </c>
      <c r="D42" s="75">
        <v>10.476</v>
      </c>
      <c r="E42" s="117">
        <f aca="true" t="shared" si="7" ref="E42:F44">C42*36.7437</f>
        <v>0.8083613999999999</v>
      </c>
      <c r="F42" s="71">
        <f>D42*36.7437</f>
        <v>384.9270012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89</v>
      </c>
      <c r="C43" s="117">
        <v>0.014</v>
      </c>
      <c r="D43" s="75">
        <v>10.58</v>
      </c>
      <c r="E43" s="117">
        <f t="shared" si="7"/>
        <v>0.5144118</v>
      </c>
      <c r="F43" s="71">
        <f t="shared" si="7"/>
        <v>388.74834599999997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100</v>
      </c>
      <c r="C44" s="117">
        <v>0.022</v>
      </c>
      <c r="D44" s="75">
        <v>10.59</v>
      </c>
      <c r="E44" s="117">
        <f t="shared" si="7"/>
        <v>0.8083613999999999</v>
      </c>
      <c r="F44" s="71">
        <f t="shared" si="7"/>
        <v>389.11578299999996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21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6" t="s">
        <v>74</v>
      </c>
      <c r="D46" s="146"/>
      <c r="E46" s="142" t="s">
        <v>6</v>
      </c>
      <c r="F46" s="143"/>
      <c r="G46" s="23"/>
      <c r="H46" s="23"/>
      <c r="I46" s="23"/>
      <c r="K46" s="23"/>
      <c r="L46" s="23"/>
      <c r="M46" s="23"/>
    </row>
    <row r="47" spans="2:13" s="6" customFormat="1" ht="15">
      <c r="B47" s="24" t="s">
        <v>95</v>
      </c>
      <c r="C47" s="163">
        <v>10</v>
      </c>
      <c r="D47" s="88">
        <v>46510</v>
      </c>
      <c r="E47" s="121">
        <f>C47/$D$87</f>
        <v>0.09353661958656814</v>
      </c>
      <c r="F47" s="71">
        <f>D47/$D$87</f>
        <v>435.0388176971284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85</v>
      </c>
      <c r="C48" s="139">
        <v>0</v>
      </c>
      <c r="D48" s="88" t="s">
        <v>73</v>
      </c>
      <c r="E48" s="124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94</v>
      </c>
      <c r="C49" s="139">
        <v>0</v>
      </c>
      <c r="D49" s="88" t="s">
        <v>73</v>
      </c>
      <c r="E49" s="124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4" t="s">
        <v>16</v>
      </c>
      <c r="D51" s="145"/>
      <c r="E51" s="144" t="s">
        <v>6</v>
      </c>
      <c r="F51" s="145"/>
      <c r="G51"/>
      <c r="H51"/>
      <c r="I51"/>
      <c r="J51" s="6"/>
    </row>
    <row r="52" spans="2:19" s="22" customFormat="1" ht="15">
      <c r="B52" s="24" t="s">
        <v>81</v>
      </c>
      <c r="C52" s="117">
        <v>3.7</v>
      </c>
      <c r="D52" s="76">
        <v>381.2</v>
      </c>
      <c r="E52" s="117">
        <f aca="true" t="shared" si="8" ref="E52:F54">C52*1.1023</f>
        <v>4.0785100000000005</v>
      </c>
      <c r="F52" s="76">
        <f t="shared" si="8"/>
        <v>420.19676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89</v>
      </c>
      <c r="C53" s="117">
        <v>3.7</v>
      </c>
      <c r="D53" s="76">
        <v>384</v>
      </c>
      <c r="E53" s="117">
        <f t="shared" si="8"/>
        <v>4.0785100000000005</v>
      </c>
      <c r="F53" s="76">
        <f t="shared" si="8"/>
        <v>423.2832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100</v>
      </c>
      <c r="C54" s="117">
        <v>3.1</v>
      </c>
      <c r="D54" s="105">
        <v>383.2</v>
      </c>
      <c r="E54" s="117">
        <f>C54*1.1023</f>
        <v>3.4171300000000002</v>
      </c>
      <c r="F54" s="76">
        <f t="shared" si="8"/>
        <v>422.40136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4" t="s">
        <v>18</v>
      </c>
      <c r="D56" s="145"/>
      <c r="E56" s="144" t="s">
        <v>19</v>
      </c>
      <c r="F56" s="145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81</v>
      </c>
      <c r="C57" s="118">
        <v>0.32</v>
      </c>
      <c r="D57" s="71">
        <v>31.53</v>
      </c>
      <c r="E57" s="118">
        <f aca="true" t="shared" si="9" ref="E57:F59">C57/454*1000</f>
        <v>0.7048458149779736</v>
      </c>
      <c r="F57" s="71">
        <f t="shared" si="9"/>
        <v>69.44933920704847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89</v>
      </c>
      <c r="C58" s="118">
        <v>0.32</v>
      </c>
      <c r="D58" s="71">
        <v>31.8</v>
      </c>
      <c r="E58" s="118">
        <f t="shared" si="9"/>
        <v>0.7048458149779736</v>
      </c>
      <c r="F58" s="71">
        <f t="shared" si="9"/>
        <v>70.04405286343612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100</v>
      </c>
      <c r="C59" s="118">
        <v>0.3</v>
      </c>
      <c r="D59" s="71">
        <v>31.96</v>
      </c>
      <c r="E59" s="118">
        <f t="shared" si="9"/>
        <v>0.6607929515418502</v>
      </c>
      <c r="F59" s="71">
        <f t="shared" si="9"/>
        <v>70.39647577092512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4" t="s">
        <v>21</v>
      </c>
      <c r="D61" s="145"/>
      <c r="E61" s="144" t="s">
        <v>6</v>
      </c>
      <c r="F61" s="145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81</v>
      </c>
      <c r="C62" s="121">
        <v>0.03</v>
      </c>
      <c r="D62" s="75">
        <v>12.81</v>
      </c>
      <c r="E62" s="121">
        <f aca="true" t="shared" si="10" ref="E62:F64">C62*22.026</f>
        <v>0.6607799999999999</v>
      </c>
      <c r="F62" s="71">
        <f t="shared" si="10"/>
        <v>282.15306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89</v>
      </c>
      <c r="C63" s="117">
        <v>0.01</v>
      </c>
      <c r="D63" s="75">
        <v>12.875</v>
      </c>
      <c r="E63" s="117">
        <f t="shared" si="10"/>
        <v>0.22026</v>
      </c>
      <c r="F63" s="71">
        <f t="shared" si="10"/>
        <v>283.58475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99</v>
      </c>
      <c r="C64" s="121">
        <v>0.01</v>
      </c>
      <c r="D64" s="75">
        <v>12.11</v>
      </c>
      <c r="E64" s="121">
        <f t="shared" si="10"/>
        <v>0.22026</v>
      </c>
      <c r="F64" s="71">
        <f t="shared" si="10"/>
        <v>266.73485999999997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6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44" t="s">
        <v>23</v>
      </c>
      <c r="D66" s="145"/>
      <c r="E66" s="144" t="s">
        <v>24</v>
      </c>
      <c r="F66" s="145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90</v>
      </c>
      <c r="C67" s="121">
        <v>0.022</v>
      </c>
      <c r="D67" s="75">
        <v>1.49</v>
      </c>
      <c r="E67" s="121">
        <f aca="true" t="shared" si="11" ref="E67:F69">C67/3.785</f>
        <v>0.005812417437252311</v>
      </c>
      <c r="F67" s="71">
        <f t="shared" si="11"/>
        <v>0.39365918097754293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81</v>
      </c>
      <c r="C68" s="121">
        <v>0.016</v>
      </c>
      <c r="D68" s="75">
        <v>1.485</v>
      </c>
      <c r="E68" s="121">
        <f t="shared" si="11"/>
        <v>0.004227212681638045</v>
      </c>
      <c r="F68" s="71">
        <f t="shared" si="11"/>
        <v>0.39233817701453105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101</v>
      </c>
      <c r="C69" s="121">
        <v>0.01</v>
      </c>
      <c r="D69" s="75">
        <v>1.485</v>
      </c>
      <c r="E69" s="121">
        <f t="shared" si="11"/>
        <v>0.002642007926023778</v>
      </c>
      <c r="F69" s="71">
        <f t="shared" si="11"/>
        <v>0.39233817701453105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44" t="s">
        <v>26</v>
      </c>
      <c r="D71" s="145"/>
      <c r="E71" s="144" t="s">
        <v>27</v>
      </c>
      <c r="F71" s="145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96</v>
      </c>
      <c r="C72" s="137">
        <v>0.00675</v>
      </c>
      <c r="D72" s="131">
        <v>0.71075</v>
      </c>
      <c r="E72" s="137">
        <f>C72/454*100</f>
        <v>0.0014867841409691629</v>
      </c>
      <c r="F72" s="77">
        <f>D72/454*1000</f>
        <v>1.5655286343612336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81</v>
      </c>
      <c r="C73" s="137">
        <v>0.01025</v>
      </c>
      <c r="D73" s="131">
        <v>0.74</v>
      </c>
      <c r="E73" s="137">
        <f>C73/454*100</f>
        <v>0.0022577092511013217</v>
      </c>
      <c r="F73" s="77">
        <f>D73/454*1000</f>
        <v>1.6299559471365639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101</v>
      </c>
      <c r="C74" s="137">
        <v>0.00625</v>
      </c>
      <c r="D74" s="131">
        <v>0.76225</v>
      </c>
      <c r="E74" s="137">
        <f>C74/454*100</f>
        <v>0.0013766519823788547</v>
      </c>
      <c r="F74" s="77">
        <f>D74/454*1000</f>
        <v>1.678964757709251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2" t="s">
        <v>26</v>
      </c>
      <c r="D76" s="152"/>
      <c r="E76" s="144" t="s">
        <v>29</v>
      </c>
      <c r="F76" s="145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5">
        <v>0.0007</v>
      </c>
      <c r="D77" s="132">
        <v>0.1205</v>
      </c>
      <c r="E77" s="135">
        <f aca="true" t="shared" si="12" ref="E77:F79">C77/454*1000000</f>
        <v>1.5418502202643172</v>
      </c>
      <c r="F77" s="71">
        <f t="shared" si="12"/>
        <v>265.41850220264314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89</v>
      </c>
      <c r="C78" s="135">
        <v>0.0007</v>
      </c>
      <c r="D78" s="132">
        <v>0.1216</v>
      </c>
      <c r="E78" s="135">
        <f t="shared" si="12"/>
        <v>1.5418502202643172</v>
      </c>
      <c r="F78" s="71">
        <f t="shared" si="12"/>
        <v>267.84140969162996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97</v>
      </c>
      <c r="C79" s="135">
        <v>0.0008</v>
      </c>
      <c r="D79" s="132" t="s">
        <v>73</v>
      </c>
      <c r="E79" s="135">
        <f t="shared" si="12"/>
        <v>1.762114537444934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40" t="s">
        <v>73</v>
      </c>
      <c r="E85" s="133">
        <v>1.236</v>
      </c>
      <c r="F85" s="133">
        <v>0.0094</v>
      </c>
      <c r="G85" s="133">
        <v>1.4176</v>
      </c>
      <c r="H85" s="133">
        <v>1.0431</v>
      </c>
      <c r="I85" s="133">
        <v>0.7943</v>
      </c>
      <c r="J85" s="133">
        <v>0.775</v>
      </c>
      <c r="K85" s="133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0.8091</v>
      </c>
      <c r="E86" s="134" t="s">
        <v>73</v>
      </c>
      <c r="F86" s="134">
        <v>0.0076</v>
      </c>
      <c r="G86" s="134">
        <v>1.1469</v>
      </c>
      <c r="H86" s="134">
        <v>0.8439</v>
      </c>
      <c r="I86" s="134">
        <v>0.6426</v>
      </c>
      <c r="J86" s="134">
        <v>0.627</v>
      </c>
      <c r="K86" s="134">
        <v>0.1031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106.91</v>
      </c>
      <c r="E87" s="133">
        <v>132.1408</v>
      </c>
      <c r="F87" s="133" t="s">
        <v>73</v>
      </c>
      <c r="G87" s="133">
        <v>151.5556</v>
      </c>
      <c r="H87" s="133">
        <v>111.5156</v>
      </c>
      <c r="I87" s="133">
        <v>84.9166</v>
      </c>
      <c r="J87" s="133">
        <v>82.8552</v>
      </c>
      <c r="K87" s="133">
        <v>13.6193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0.7054</v>
      </c>
      <c r="E88" s="134">
        <v>0.8719</v>
      </c>
      <c r="F88" s="134">
        <v>0.0066</v>
      </c>
      <c r="G88" s="134" t="s">
        <v>73</v>
      </c>
      <c r="H88" s="134">
        <v>0.7358</v>
      </c>
      <c r="I88" s="134">
        <v>0.5603</v>
      </c>
      <c r="J88" s="134">
        <v>0.5467</v>
      </c>
      <c r="K88" s="134">
        <v>0.0899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0.9587</v>
      </c>
      <c r="E89" s="133">
        <v>1.185</v>
      </c>
      <c r="F89" s="133">
        <v>0.009</v>
      </c>
      <c r="G89" s="133">
        <v>1.3591</v>
      </c>
      <c r="H89" s="133" t="s">
        <v>73</v>
      </c>
      <c r="I89" s="133">
        <v>0.7615</v>
      </c>
      <c r="J89" s="133">
        <v>0.743</v>
      </c>
      <c r="K89" s="133">
        <v>0.1221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1.259</v>
      </c>
      <c r="E90" s="134">
        <v>1.5561</v>
      </c>
      <c r="F90" s="134">
        <v>0.0118</v>
      </c>
      <c r="G90" s="134">
        <v>1.7848</v>
      </c>
      <c r="H90" s="134">
        <v>1.3132</v>
      </c>
      <c r="I90" s="134" t="s">
        <v>73</v>
      </c>
      <c r="J90" s="134">
        <v>0.9757</v>
      </c>
      <c r="K90" s="134">
        <v>0.1604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1.2903</v>
      </c>
      <c r="E91" s="133">
        <v>1.5948</v>
      </c>
      <c r="F91" s="133">
        <v>0.0121</v>
      </c>
      <c r="G91" s="133">
        <v>1.8292</v>
      </c>
      <c r="H91" s="133">
        <v>1.3459</v>
      </c>
      <c r="I91" s="133">
        <v>1.0249</v>
      </c>
      <c r="J91" s="133" t="s">
        <v>73</v>
      </c>
      <c r="K91" s="133">
        <v>0.1644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7.8499</v>
      </c>
      <c r="E92" s="134">
        <v>9.7025</v>
      </c>
      <c r="F92" s="134">
        <v>0.0734</v>
      </c>
      <c r="G92" s="134">
        <v>11.128</v>
      </c>
      <c r="H92" s="134">
        <v>8.1881</v>
      </c>
      <c r="I92" s="134">
        <v>6.235</v>
      </c>
      <c r="J92" s="134">
        <v>6.0837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5" t="s">
        <v>55</v>
      </c>
      <c r="C114" s="155"/>
      <c r="D114" s="155"/>
      <c r="E114" s="155"/>
      <c r="F114" s="155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1" t="s">
        <v>56</v>
      </c>
      <c r="C115" s="151"/>
      <c r="D115" s="151"/>
      <c r="E115" s="151"/>
      <c r="F115" s="151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1" t="s">
        <v>57</v>
      </c>
      <c r="C116" s="151"/>
      <c r="D116" s="151"/>
      <c r="E116" s="151"/>
      <c r="F116" s="151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1" t="s">
        <v>58</v>
      </c>
      <c r="C117" s="151"/>
      <c r="D117" s="151"/>
      <c r="E117" s="151"/>
      <c r="F117" s="151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1" t="s">
        <v>59</v>
      </c>
      <c r="C118" s="151"/>
      <c r="D118" s="151"/>
      <c r="E118" s="151"/>
      <c r="F118" s="151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1" t="s">
        <v>60</v>
      </c>
      <c r="C119" s="151"/>
      <c r="D119" s="151"/>
      <c r="E119" s="151"/>
      <c r="F119" s="151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1" t="s">
        <v>61</v>
      </c>
      <c r="C120" s="151"/>
      <c r="D120" s="151"/>
      <c r="E120" s="151"/>
      <c r="F120" s="151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0" t="s">
        <v>62</v>
      </c>
      <c r="C121" s="150"/>
      <c r="D121" s="150"/>
      <c r="E121" s="150"/>
      <c r="F121" s="150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53"/>
      <c r="D123" s="162"/>
      <c r="E123" s="162"/>
      <c r="F123" s="154"/>
      <c r="G123" s="125"/>
      <c r="H123" s="125"/>
    </row>
    <row r="124" spans="2:8" ht="30.75" customHeight="1">
      <c r="B124" s="32" t="s">
        <v>64</v>
      </c>
      <c r="C124" s="153" t="s">
        <v>65</v>
      </c>
      <c r="D124" s="154"/>
      <c r="E124" s="153" t="s">
        <v>66</v>
      </c>
      <c r="F124" s="154"/>
      <c r="G124" s="125"/>
      <c r="H124" s="125"/>
    </row>
    <row r="125" spans="2:8" ht="30.75" customHeight="1">
      <c r="B125" s="32" t="s">
        <v>67</v>
      </c>
      <c r="C125" s="153" t="s">
        <v>68</v>
      </c>
      <c r="D125" s="154"/>
      <c r="E125" s="153" t="s">
        <v>69</v>
      </c>
      <c r="F125" s="154"/>
      <c r="G125" s="125"/>
      <c r="H125" s="125"/>
    </row>
    <row r="126" spans="2:8" ht="15" customHeight="1">
      <c r="B126" s="156" t="s">
        <v>70</v>
      </c>
      <c r="C126" s="158" t="s">
        <v>71</v>
      </c>
      <c r="D126" s="159"/>
      <c r="E126" s="158" t="s">
        <v>72</v>
      </c>
      <c r="F126" s="159"/>
      <c r="G126" s="125"/>
      <c r="H126" s="125"/>
    </row>
    <row r="127" spans="2:8" ht="15" customHeight="1">
      <c r="B127" s="157"/>
      <c r="C127" s="160"/>
      <c r="D127" s="161"/>
      <c r="E127" s="160"/>
      <c r="F127" s="161"/>
      <c r="G127" s="125"/>
      <c r="H127" s="12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2018-04-12T04:39:38Z</dcterms:modified>
  <cp:category/>
  <cp:version/>
  <cp:contentType/>
  <cp:contentStatus/>
</cp:coreProperties>
</file>