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<sst xmlns="http://schemas.openxmlformats.org/spreadsheetml/2006/main" count="346" uniqueCount="130">
  <si>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</si>
  <si>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</si>
  <si>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</si>
  <si>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</si>
  <si>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</si>
  <si>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</si>
  <si>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</si>
  <si>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</si>
  <si>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</si>
  <si>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</si>
  <si>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</si>
  <si>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</si>
  <si>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</si>
  <si>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</si>
  <si>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</si>
  <si>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</si>
  <si>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</si>
  <si>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</si>
  <si>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</si>
  <si>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</si>
  <si>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</si>
  <si>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</si>
  <si>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</si>
  <si>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</si>
  <si>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</si>
  <si>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</si>
  <si>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</si>
  <si>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</si>
  <si>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</si>
  <si>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</si>
  <si>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</si>
  <si>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</si>
  <si>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</si>
  <si>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</si>
  <si>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</si>
  <si>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</si>
  <si>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</si>
  <si>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</si>
  <si>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</si>
  <si>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</si>
  <si>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</si>
  <si>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</si>
  <si>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</si>
  <si>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</si>
  <si>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</si>
  <si>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</si>
  <si>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</si>
  <si>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</si>
  <si>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</si>
  <si>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</si>
  <si>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</si>
  <si>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</si>
  <si>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</si>
  <si>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</si>
  <si>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</si>
  <si>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</si>
  <si>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</si>
  <si>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</si>
  <si>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</si>
  <si>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</si>
  <si>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</si>
  <si>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</si>
  <si>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</si>
  <si>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</si>
  <si>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</si>
  <si>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</si>
  <si>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</si>
  <si>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</si>
  <si>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</si>
  <si>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</si>
  <si>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</si>
  <si>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</si>
  <si>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</si>
  <si>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</si>
  <si>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</si>
  <si>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</si>
  <si>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</si>
  <si>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</si>
  <si>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</si>
  <si>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</si>
  <si>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</si>
  <si>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</si>
  <si>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</si>
  <si>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</si>
  <si>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</si>
  <si>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</si>
  <si>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</si>
  <si>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</si>
  <si>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</si>
  <si>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</si>
  <si>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</si>
  <si>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</si>
  <si>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</si>
  <si>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</si>
  <si>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</si>
  <si>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</si>
  <si>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</si>
  <si>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</si>
  <si>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</si>
  <si>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</si>
  <si>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</si>
  <si>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</si>
  <si>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</si>
  <si>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</si>
  <si>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</si>
  <si>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</si>
  <si>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</si>
  <si>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</si>
  <si>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</si>
  <si>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Березень'22</t>
  </si>
  <si>
    <t>Euronext - Березень '22 (€/МT)</t>
  </si>
  <si>
    <t>Euronext -Лютий'22 (€/МT)</t>
  </si>
  <si>
    <t>Euronext -Травень'22 (€/МT)</t>
  </si>
  <si>
    <t>CME - Серпень'21</t>
  </si>
  <si>
    <t>CME - Жовтень'21</t>
  </si>
  <si>
    <t>CME - Січень'22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</si>
  <si>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</si>
  <si>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</si>
  <si>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</si>
  <si>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</si>
  <si>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</si>
  <si>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</si>
  <si>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</si>
  <si>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</si>
  <si>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CME -Січень'22</t>
  </si>
  <si>
    <t>Ціни на сільськогосподарську продукцію на світових товарних біржах (закриття/settle)</t>
  </si>
  <si>
    <t>CME -Лютий'22</t>
  </si>
  <si>
    <t>Euronext - Вересень '22 (€/МT)</t>
  </si>
  <si>
    <t>CME - Липень'22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</si>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</sst>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9" fontId="81" fillId="0" borderId="10" xfId="0" applyNumberFormat="1" applyFont="1" applyFill="1" applyBorder="1" applyAlignment="1" quotePrefix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199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201" fontId="81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13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200" fontId="2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9" sqref="G9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125</v>
      </c>
    </row>
    <row r="3" spans="7:9" ht="15" customHeight="1">
      <c r="G3"/>
      <c r="H3"/>
      <c r="I3"/>
    </row>
    <row r="4" spans="2:6" s="1" customFormat="1" ht="15" customHeight="1">
      <c r="B4" s="135"/>
      <c r="C4" s="179" t="s">
        <v>129</v>
      </c>
      <c r="D4" s="180"/>
      <c r="E4" s="180"/>
      <c r="F4" s="181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6">
        <v>0.0125</v>
      </c>
      <c r="D7" s="6">
        <v>6.01</v>
      </c>
      <c r="E7" s="170">
        <f aca="true" t="shared" si="0" ref="E7:F9">C7*39.3682</f>
        <v>0.49210250000000005</v>
      </c>
      <c r="F7" s="12">
        <f t="shared" si="0"/>
        <v>236.602882</v>
      </c>
    </row>
    <row r="8" spans="2:6" s="5" customFormat="1" ht="15">
      <c r="B8" s="23" t="s">
        <v>120</v>
      </c>
      <c r="C8" s="176">
        <v>0.0125</v>
      </c>
      <c r="D8" s="6">
        <v>6.025</v>
      </c>
      <c r="E8" s="170">
        <f t="shared" si="0"/>
        <v>0.49210250000000005</v>
      </c>
      <c r="F8" s="12">
        <f t="shared" si="0"/>
        <v>237.193405</v>
      </c>
    </row>
    <row r="9" spans="2:17" s="5" customFormat="1" ht="15">
      <c r="B9" s="23" t="s">
        <v>128</v>
      </c>
      <c r="C9" s="176">
        <v>0.01</v>
      </c>
      <c r="D9" s="6">
        <v>6</v>
      </c>
      <c r="E9" s="170">
        <f t="shared" si="0"/>
        <v>0.39368200000000003</v>
      </c>
      <c r="F9" s="12">
        <f t="shared" si="0"/>
        <v>236.2092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5" t="s">
        <v>78</v>
      </c>
      <c r="D11" s="196"/>
      <c r="E11" s="195" t="s">
        <v>6</v>
      </c>
      <c r="F11" s="19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118</v>
      </c>
      <c r="C17" s="170">
        <v>1.75</v>
      </c>
      <c r="D17" s="68">
        <v>244.75</v>
      </c>
      <c r="E17" s="170">
        <f aca="true" t="shared" si="1" ref="E17:F19">C17*$E$86</f>
        <v>1.98975</v>
      </c>
      <c r="F17" s="68">
        <f t="shared" si="1"/>
        <v>278.28075</v>
      </c>
      <c r="G17" s="46"/>
      <c r="H17" s="171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119</v>
      </c>
      <c r="C18" s="170">
        <v>1</v>
      </c>
      <c r="D18" s="12">
        <v>246.75</v>
      </c>
      <c r="E18" s="170">
        <f t="shared" si="1"/>
        <v>1.137</v>
      </c>
      <c r="F18" s="68">
        <f t="shared" si="1"/>
        <v>280.55475</v>
      </c>
      <c r="G18" s="26"/>
      <c r="H18" s="171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122</v>
      </c>
      <c r="C19" s="170">
        <v>1.25</v>
      </c>
      <c r="D19" s="12">
        <v>250.75</v>
      </c>
      <c r="E19" s="170">
        <f t="shared" si="1"/>
        <v>1.4212500000000001</v>
      </c>
      <c r="F19" s="68">
        <f t="shared" si="1"/>
        <v>285.10275</v>
      </c>
      <c r="G19" s="46"/>
      <c r="H19" s="172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5" t="s">
        <v>5</v>
      </c>
      <c r="D21" s="196"/>
      <c r="E21" s="197" t="s">
        <v>6</v>
      </c>
      <c r="F21" s="19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6">
        <v>0.0825</v>
      </c>
      <c r="D22" s="119">
        <v>7.7025</v>
      </c>
      <c r="E22" s="170">
        <f>C22*36.7437</f>
        <v>3.03135525</v>
      </c>
      <c r="F22" s="12">
        <f aca="true" t="shared" si="2" ref="E22:F24">D22*36.7437</f>
        <v>283.01834924999997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120</v>
      </c>
      <c r="C23" s="176">
        <v>0.0975</v>
      </c>
      <c r="D23" s="6">
        <v>7.7325</v>
      </c>
      <c r="E23" s="170">
        <f t="shared" si="2"/>
        <v>3.58251075</v>
      </c>
      <c r="F23" s="12">
        <f>D23*36.7437</f>
        <v>284.12066024999996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128</v>
      </c>
      <c r="C24" s="176">
        <v>0.09</v>
      </c>
      <c r="D24" s="6">
        <v>7.6925</v>
      </c>
      <c r="E24" s="170">
        <f t="shared" si="2"/>
        <v>3.3069329999999995</v>
      </c>
      <c r="F24" s="12">
        <f t="shared" si="2"/>
        <v>282.65091225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7" t="s">
        <v>9</v>
      </c>
      <c r="D26" s="197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110</v>
      </c>
      <c r="C27" s="170">
        <v>1.25</v>
      </c>
      <c r="D27" s="68">
        <v>276.75</v>
      </c>
      <c r="E27" s="170">
        <f aca="true" t="shared" si="3" ref="E27:F29">C27*$E$86</f>
        <v>1.4212500000000001</v>
      </c>
      <c r="F27" s="68">
        <f t="shared" si="3"/>
        <v>314.66475</v>
      </c>
      <c r="G27" s="46"/>
      <c r="H27" s="171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121</v>
      </c>
      <c r="C28" s="170">
        <v>1.5</v>
      </c>
      <c r="D28" s="68">
        <v>274.5</v>
      </c>
      <c r="E28" s="170">
        <f t="shared" si="3"/>
        <v>1.7055</v>
      </c>
      <c r="F28" s="68">
        <f t="shared" si="3"/>
        <v>312.1065</v>
      </c>
      <c r="G28" s="46"/>
      <c r="H28" s="171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127</v>
      </c>
      <c r="C29" s="170">
        <v>2</v>
      </c>
      <c r="D29" s="68">
        <v>249.75</v>
      </c>
      <c r="E29" s="170">
        <f t="shared" si="3"/>
        <v>2.274</v>
      </c>
      <c r="F29" s="68">
        <f t="shared" si="3"/>
        <v>283.96575</v>
      </c>
      <c r="G29" s="46"/>
      <c r="H29" s="171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7" t="s">
        <v>12</v>
      </c>
      <c r="D31" s="197"/>
      <c r="E31" s="197" t="s">
        <v>10</v>
      </c>
      <c r="F31" s="19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23">
        <v>13.75</v>
      </c>
      <c r="D32" s="12">
        <v>795</v>
      </c>
      <c r="E32" s="123">
        <f aca="true" t="shared" si="4" ref="E32:F34">C32*$E$86</f>
        <v>15.633750000000001</v>
      </c>
      <c r="F32" s="68">
        <f t="shared" si="4"/>
        <v>903.915</v>
      </c>
      <c r="G32" s="46"/>
      <c r="H32" s="171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112</v>
      </c>
      <c r="C33" s="123">
        <v>6.5</v>
      </c>
      <c r="D33" s="12">
        <v>743</v>
      </c>
      <c r="E33" s="123">
        <f t="shared" si="4"/>
        <v>7.3905</v>
      </c>
      <c r="F33" s="68">
        <f t="shared" si="4"/>
        <v>844.791</v>
      </c>
      <c r="G33" s="46"/>
      <c r="H33" s="173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122</v>
      </c>
      <c r="C34" s="123">
        <v>3</v>
      </c>
      <c r="D34" s="12">
        <v>587.5</v>
      </c>
      <c r="E34" s="123">
        <f t="shared" si="4"/>
        <v>3.411</v>
      </c>
      <c r="F34" s="68">
        <f t="shared" si="4"/>
        <v>667.9875</v>
      </c>
      <c r="G34" s="46"/>
      <c r="H34" s="171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92" t="s">
        <v>5</v>
      </c>
      <c r="D36" s="193"/>
      <c r="E36" s="192" t="s">
        <v>6</v>
      </c>
      <c r="F36" s="19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4">
        <v>0.08</v>
      </c>
      <c r="D37" s="119">
        <v>6.56</v>
      </c>
      <c r="E37" s="175">
        <f aca="true" t="shared" si="5" ref="E37:F39">C37*58.0164</f>
        <v>4.641312</v>
      </c>
      <c r="F37" s="68">
        <f t="shared" si="5"/>
        <v>380.58758399999994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120</v>
      </c>
      <c r="C38" s="174">
        <v>0.0875</v>
      </c>
      <c r="D38" s="119">
        <v>6.29</v>
      </c>
      <c r="E38" s="175">
        <f t="shared" si="5"/>
        <v>5.076434999999999</v>
      </c>
      <c r="F38" s="68">
        <f t="shared" si="5"/>
        <v>364.923156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128</v>
      </c>
      <c r="C39" s="174">
        <v>0.1</v>
      </c>
      <c r="D39" s="119">
        <v>5.9125</v>
      </c>
      <c r="E39" s="175">
        <f t="shared" si="5"/>
        <v>5.80164</v>
      </c>
      <c r="F39" s="68">
        <f t="shared" si="5"/>
        <v>343.02196499999997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92" t="s">
        <v>5</v>
      </c>
      <c r="D41" s="193"/>
      <c r="E41" s="192" t="s">
        <v>6</v>
      </c>
      <c r="F41" s="19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115</v>
      </c>
      <c r="C42" s="203">
        <v>0.02</v>
      </c>
      <c r="D42" s="119">
        <v>13.7675</v>
      </c>
      <c r="E42" s="204">
        <f>C42*36.7437</f>
        <v>0.7348739999999999</v>
      </c>
      <c r="F42" s="68">
        <f aca="true" t="shared" si="6" ref="E42:F44">D42*36.7437</f>
        <v>505.86888974999994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109</v>
      </c>
      <c r="C43" s="203">
        <v>0.0175</v>
      </c>
      <c r="D43" s="119">
        <v>13.865</v>
      </c>
      <c r="E43" s="204">
        <f t="shared" si="6"/>
        <v>0.64301475</v>
      </c>
      <c r="F43" s="68">
        <f t="shared" si="6"/>
        <v>509.4514005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120</v>
      </c>
      <c r="C44" s="203">
        <v>0.0175</v>
      </c>
      <c r="D44" s="119">
        <v>13.955</v>
      </c>
      <c r="E44" s="204">
        <f t="shared" si="6"/>
        <v>0.64301475</v>
      </c>
      <c r="F44" s="68">
        <f t="shared" si="6"/>
        <v>512.7583334999999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5" t="s">
        <v>73</v>
      </c>
      <c r="D46" s="196"/>
      <c r="E46" s="195" t="s">
        <v>6</v>
      </c>
      <c r="F46" s="19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2" t="s">
        <v>16</v>
      </c>
      <c r="D51" s="193"/>
      <c r="E51" s="192" t="s">
        <v>6</v>
      </c>
      <c r="F51" s="193"/>
      <c r="G51"/>
      <c r="H51"/>
      <c r="I51"/>
      <c r="J51" s="5"/>
    </row>
    <row r="52" spans="2:19" s="21" customFormat="1" ht="15">
      <c r="B52" s="23" t="s">
        <v>115</v>
      </c>
      <c r="C52" s="178">
        <v>0.3</v>
      </c>
      <c r="D52" s="73">
        <v>427.3</v>
      </c>
      <c r="E52" s="110">
        <f aca="true" t="shared" si="7" ref="E52:F54">C52*1.1023</f>
        <v>0.33069</v>
      </c>
      <c r="F52" s="73">
        <f t="shared" si="7"/>
        <v>471.01279000000005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109</v>
      </c>
      <c r="C53" s="178">
        <v>3.2</v>
      </c>
      <c r="D53" s="73">
        <v>413.1</v>
      </c>
      <c r="E53" s="110">
        <f t="shared" si="7"/>
        <v>3.5273600000000003</v>
      </c>
      <c r="F53" s="73">
        <f t="shared" si="7"/>
        <v>455.36013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120</v>
      </c>
      <c r="C54" s="178">
        <v>2.7</v>
      </c>
      <c r="D54" s="73">
        <v>410.5</v>
      </c>
      <c r="E54" s="110">
        <f t="shared" si="7"/>
        <v>2.9762100000000005</v>
      </c>
      <c r="F54" s="73">
        <f t="shared" si="7"/>
        <v>452.49415000000005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92" t="s">
        <v>18</v>
      </c>
      <c r="D56" s="193"/>
      <c r="E56" s="192" t="s">
        <v>19</v>
      </c>
      <c r="F56" s="19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115</v>
      </c>
      <c r="C57" s="170">
        <v>1</v>
      </c>
      <c r="D57" s="68">
        <v>58.89</v>
      </c>
      <c r="E57" s="205">
        <f aca="true" t="shared" si="8" ref="E57:F59">C57/454*1000</f>
        <v>2.2026431718061676</v>
      </c>
      <c r="F57" s="68">
        <f t="shared" si="8"/>
        <v>129.7136563876652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109</v>
      </c>
      <c r="C58" s="170">
        <v>0.84</v>
      </c>
      <c r="D58" s="68">
        <v>58.87</v>
      </c>
      <c r="E58" s="205">
        <f t="shared" si="8"/>
        <v>1.8502202643171806</v>
      </c>
      <c r="F58" s="68">
        <f t="shared" si="8"/>
        <v>129.66960352422907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120</v>
      </c>
      <c r="C59" s="170">
        <v>0.79</v>
      </c>
      <c r="D59" s="68">
        <v>58.98</v>
      </c>
      <c r="E59" s="205">
        <f t="shared" si="8"/>
        <v>1.7400881057268722</v>
      </c>
      <c r="F59" s="68">
        <f t="shared" si="8"/>
        <v>129.91189427312773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92" t="s">
        <v>21</v>
      </c>
      <c r="D61" s="193"/>
      <c r="E61" s="192" t="s">
        <v>6</v>
      </c>
      <c r="F61" s="19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115</v>
      </c>
      <c r="C62" s="110">
        <v>0.32</v>
      </c>
      <c r="D62" s="72">
        <v>14.05</v>
      </c>
      <c r="E62" s="110">
        <f aca="true" t="shared" si="9" ref="E62:F64">C62*22.026</f>
        <v>7.04832</v>
      </c>
      <c r="F62" s="68">
        <f t="shared" si="9"/>
        <v>309.4653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109</v>
      </c>
      <c r="C63" s="110">
        <v>0.325</v>
      </c>
      <c r="D63" s="72">
        <v>14.255</v>
      </c>
      <c r="E63" s="110">
        <f t="shared" si="9"/>
        <v>7.15845</v>
      </c>
      <c r="F63" s="68">
        <f t="shared" si="9"/>
        <v>313.98063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120</v>
      </c>
      <c r="C64" s="110">
        <v>0.325</v>
      </c>
      <c r="D64" s="72">
        <v>14.435</v>
      </c>
      <c r="E64" s="110">
        <f t="shared" si="9"/>
        <v>7.15845</v>
      </c>
      <c r="F64" s="68">
        <f t="shared" si="9"/>
        <v>317.94531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92" t="s">
        <v>76</v>
      </c>
      <c r="D66" s="193"/>
      <c r="E66" s="192" t="s">
        <v>23</v>
      </c>
      <c r="F66" s="19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92" t="s">
        <v>25</v>
      </c>
      <c r="D71" s="193"/>
      <c r="E71" s="192" t="s">
        <v>26</v>
      </c>
      <c r="F71" s="19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124</v>
      </c>
      <c r="C72" s="206">
        <v>0</v>
      </c>
      <c r="D72" s="118">
        <v>1.625</v>
      </c>
      <c r="E72" s="206">
        <f>C72/454*100</f>
        <v>0</v>
      </c>
      <c r="F72" s="74">
        <f>D72/454*1000</f>
        <v>3.579295154185022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126</v>
      </c>
      <c r="C73" s="177">
        <v>0.01325</v>
      </c>
      <c r="D73" s="118">
        <v>1.675</v>
      </c>
      <c r="E73" s="177">
        <f>C73/454*100</f>
        <v>0.0029185022026431717</v>
      </c>
      <c r="F73" s="74">
        <f>D73/454*1000</f>
        <v>3.6894273127753308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116</v>
      </c>
      <c r="C74" s="177">
        <v>0.0135</v>
      </c>
      <c r="D74" s="118">
        <v>1.69</v>
      </c>
      <c r="E74" s="177">
        <f>C74/454*100</f>
        <v>0.0029735682819383258</v>
      </c>
      <c r="F74" s="74">
        <f>D74/454*1000</f>
        <v>3.7224669603524227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92" t="s">
        <v>25</v>
      </c>
      <c r="D76" s="193"/>
      <c r="E76" s="192" t="s">
        <v>28</v>
      </c>
      <c r="F76" s="19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116</v>
      </c>
      <c r="C77" s="176">
        <v>0.0028</v>
      </c>
      <c r="D77" s="119">
        <v>0.1811</v>
      </c>
      <c r="E77" s="170">
        <f aca="true" t="shared" si="10" ref="E77:F79">C77*2204.62262</f>
        <v>6.172943336</v>
      </c>
      <c r="F77" s="68">
        <f t="shared" si="10"/>
        <v>399.257156482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117</v>
      </c>
      <c r="C78" s="176">
        <v>0.0024</v>
      </c>
      <c r="D78" s="119">
        <v>0.1783</v>
      </c>
      <c r="E78" s="170">
        <f t="shared" si="10"/>
        <v>5.291094288</v>
      </c>
      <c r="F78" s="68">
        <f t="shared" si="10"/>
        <v>393.08421314599997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123</v>
      </c>
      <c r="C79" s="176">
        <v>0.0015</v>
      </c>
      <c r="D79" s="119">
        <v>0.1766</v>
      </c>
      <c r="E79" s="170">
        <f t="shared" si="10"/>
        <v>3.30693393</v>
      </c>
      <c r="F79" s="68">
        <f t="shared" si="10"/>
        <v>389.33635469200004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1.137</v>
      </c>
      <c r="F86" s="165">
        <v>0.0087</v>
      </c>
      <c r="G86" s="165">
        <v>1.3611</v>
      </c>
      <c r="H86" s="165">
        <v>1.0815</v>
      </c>
      <c r="I86" s="165">
        <v>0.7965</v>
      </c>
      <c r="J86" s="165">
        <v>0.7235</v>
      </c>
      <c r="K86" s="165">
        <v>0.1283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0.8866</v>
      </c>
      <c r="E87" s="165" t="s">
        <v>72</v>
      </c>
      <c r="F87" s="165">
        <v>0.0078</v>
      </c>
      <c r="G87" s="165">
        <v>1.1704</v>
      </c>
      <c r="H87" s="165">
        <v>0.9603</v>
      </c>
      <c r="I87" s="165">
        <v>0.6917</v>
      </c>
      <c r="J87" s="165">
        <v>0.6306</v>
      </c>
      <c r="K87" s="165">
        <v>0.1136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113.4515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4" t="s">
        <v>54</v>
      </c>
      <c r="C114" s="194"/>
      <c r="D114" s="194"/>
      <c r="E114" s="194"/>
      <c r="F114" s="194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1" t="s">
        <v>55</v>
      </c>
      <c r="C115" s="191"/>
      <c r="D115" s="191"/>
      <c r="E115" s="191"/>
      <c r="F115" s="191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1" t="s">
        <v>56</v>
      </c>
      <c r="C116" s="191"/>
      <c r="D116" s="191"/>
      <c r="E116" s="191"/>
      <c r="F116" s="191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1" t="s">
        <v>57</v>
      </c>
      <c r="C117" s="191"/>
      <c r="D117" s="191"/>
      <c r="E117" s="191"/>
      <c r="F117" s="191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1" t="s">
        <v>58</v>
      </c>
      <c r="C118" s="191"/>
      <c r="D118" s="191"/>
      <c r="E118" s="191"/>
      <c r="F118" s="191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1" t="s">
        <v>59</v>
      </c>
      <c r="C119" s="191"/>
      <c r="D119" s="191"/>
      <c r="E119" s="191"/>
      <c r="F119" s="191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1" t="s">
        <v>60</v>
      </c>
      <c r="C120" s="191"/>
      <c r="D120" s="191"/>
      <c r="E120" s="191"/>
      <c r="F120" s="191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8" t="s">
        <v>61</v>
      </c>
      <c r="C121" s="198"/>
      <c r="D121" s="198"/>
      <c r="E121" s="198"/>
      <c r="F121" s="198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8"/>
      <c r="D123" s="190"/>
      <c r="E123" s="190"/>
      <c r="F123" s="189"/>
      <c r="G123" s="112"/>
      <c r="H123" s="112"/>
    </row>
    <row r="124" spans="2:8" ht="15" customHeight="1">
      <c r="B124" s="31" t="s">
        <v>63</v>
      </c>
      <c r="C124" s="188" t="s">
        <v>64</v>
      </c>
      <c r="D124" s="189"/>
      <c r="E124" s="188" t="s">
        <v>65</v>
      </c>
      <c r="F124" s="189"/>
      <c r="G124" s="112"/>
      <c r="H124" s="112"/>
    </row>
    <row r="125" spans="2:8" ht="15" customHeight="1">
      <c r="B125" s="31" t="s">
        <v>66</v>
      </c>
      <c r="C125" s="188" t="s">
        <v>67</v>
      </c>
      <c r="D125" s="189"/>
      <c r="E125" s="188" t="s">
        <v>68</v>
      </c>
      <c r="F125" s="189"/>
      <c r="G125" s="112"/>
      <c r="H125" s="112"/>
    </row>
    <row r="126" spans="2:8" ht="15" customHeight="1">
      <c r="B126" s="182" t="s">
        <v>69</v>
      </c>
      <c r="C126" s="184" t="s">
        <v>70</v>
      </c>
      <c r="D126" s="185"/>
      <c r="E126" s="184" t="s">
        <v>71</v>
      </c>
      <c r="F126" s="185"/>
      <c r="G126" s="112"/>
      <c r="H126" s="112"/>
    </row>
    <row r="127" spans="2:8" ht="15" customHeight="1">
      <c r="B127" s="183"/>
      <c r="C127" s="186"/>
      <c r="D127" s="187"/>
      <c r="E127" s="186"/>
      <c r="F127" s="187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9" t="s">
        <v>86</v>
      </c>
      <c r="D4" s="200"/>
      <c r="E4" s="200"/>
      <c r="F4" s="201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5" t="s">
        <v>5</v>
      </c>
      <c r="D6" s="196"/>
      <c r="E6" s="195" t="s">
        <v>6</v>
      </c>
      <c r="F6" s="196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5" t="s">
        <v>7</v>
      </c>
      <c r="D11" s="196"/>
      <c r="E11" s="195" t="s">
        <v>6</v>
      </c>
      <c r="F11" s="19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7" t="s">
        <v>78</v>
      </c>
      <c r="D16" s="197"/>
      <c r="E16" s="195" t="s">
        <v>6</v>
      </c>
      <c r="F16" s="19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5" t="s">
        <v>5</v>
      </c>
      <c r="D21" s="196"/>
      <c r="E21" s="197" t="s">
        <v>6</v>
      </c>
      <c r="F21" s="19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7" t="s">
        <v>9</v>
      </c>
      <c r="D26" s="197"/>
      <c r="E26" s="195" t="s">
        <v>10</v>
      </c>
      <c r="F26" s="19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7" t="s">
        <v>12</v>
      </c>
      <c r="D31" s="197"/>
      <c r="E31" s="197" t="s">
        <v>10</v>
      </c>
      <c r="F31" s="19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92" t="s">
        <v>5</v>
      </c>
      <c r="D36" s="193"/>
      <c r="E36" s="192" t="s">
        <v>6</v>
      </c>
      <c r="F36" s="193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92" t="s">
        <v>5</v>
      </c>
      <c r="D41" s="193"/>
      <c r="E41" s="192" t="s">
        <v>6</v>
      </c>
      <c r="F41" s="19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7" t="s">
        <v>73</v>
      </c>
      <c r="D46" s="197"/>
      <c r="E46" s="195" t="s">
        <v>6</v>
      </c>
      <c r="F46" s="19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2" t="s">
        <v>16</v>
      </c>
      <c r="D51" s="193"/>
      <c r="E51" s="192" t="s">
        <v>6</v>
      </c>
      <c r="F51" s="193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92" t="s">
        <v>18</v>
      </c>
      <c r="D56" s="193"/>
      <c r="E56" s="192" t="s">
        <v>19</v>
      </c>
      <c r="F56" s="193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92" t="s">
        <v>21</v>
      </c>
      <c r="D61" s="193"/>
      <c r="E61" s="192" t="s">
        <v>6</v>
      </c>
      <c r="F61" s="193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92" t="s">
        <v>76</v>
      </c>
      <c r="D66" s="193"/>
      <c r="E66" s="192" t="s">
        <v>23</v>
      </c>
      <c r="F66" s="19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92" t="s">
        <v>25</v>
      </c>
      <c r="D71" s="193"/>
      <c r="E71" s="192" t="s">
        <v>26</v>
      </c>
      <c r="F71" s="19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202" t="s">
        <v>25</v>
      </c>
      <c r="D76" s="202"/>
      <c r="E76" s="192" t="s">
        <v>28</v>
      </c>
      <c r="F76" s="193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4" t="s">
        <v>54</v>
      </c>
      <c r="C114" s="194"/>
      <c r="D114" s="194"/>
      <c r="E114" s="194"/>
      <c r="F114" s="194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1" t="s">
        <v>55</v>
      </c>
      <c r="C115" s="191"/>
      <c r="D115" s="191"/>
      <c r="E115" s="191"/>
      <c r="F115" s="191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1" t="s">
        <v>56</v>
      </c>
      <c r="C116" s="191"/>
      <c r="D116" s="191"/>
      <c r="E116" s="191"/>
      <c r="F116" s="191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1" t="s">
        <v>57</v>
      </c>
      <c r="C117" s="191"/>
      <c r="D117" s="191"/>
      <c r="E117" s="191"/>
      <c r="F117" s="191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1" t="s">
        <v>58</v>
      </c>
      <c r="C118" s="191"/>
      <c r="D118" s="191"/>
      <c r="E118" s="191"/>
      <c r="F118" s="191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1" t="s">
        <v>59</v>
      </c>
      <c r="C119" s="191"/>
      <c r="D119" s="191"/>
      <c r="E119" s="191"/>
      <c r="F119" s="191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1" t="s">
        <v>60</v>
      </c>
      <c r="C120" s="191"/>
      <c r="D120" s="191"/>
      <c r="E120" s="191"/>
      <c r="F120" s="191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8" t="s">
        <v>61</v>
      </c>
      <c r="C121" s="198"/>
      <c r="D121" s="198"/>
      <c r="E121" s="198"/>
      <c r="F121" s="198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8"/>
      <c r="D123" s="190"/>
      <c r="E123" s="190"/>
      <c r="F123" s="189"/>
      <c r="G123" s="112"/>
      <c r="H123" s="112"/>
    </row>
    <row r="124" spans="2:8" ht="30.75" customHeight="1">
      <c r="B124" s="31" t="s">
        <v>63</v>
      </c>
      <c r="C124" s="188" t="s">
        <v>64</v>
      </c>
      <c r="D124" s="189"/>
      <c r="E124" s="188" t="s">
        <v>65</v>
      </c>
      <c r="F124" s="189"/>
      <c r="G124" s="112"/>
      <c r="H124" s="112"/>
    </row>
    <row r="125" spans="2:8" ht="30.75" customHeight="1">
      <c r="B125" s="31" t="s">
        <v>66</v>
      </c>
      <c r="C125" s="188" t="s">
        <v>67</v>
      </c>
      <c r="D125" s="189"/>
      <c r="E125" s="188" t="s">
        <v>68</v>
      </c>
      <c r="F125" s="189"/>
      <c r="G125" s="112"/>
      <c r="H125" s="112"/>
    </row>
    <row r="126" spans="2:8" ht="15" customHeight="1">
      <c r="B126" s="182" t="s">
        <v>69</v>
      </c>
      <c r="C126" s="184" t="s">
        <v>70</v>
      </c>
      <c r="D126" s="185"/>
      <c r="E126" s="184" t="s">
        <v>71</v>
      </c>
      <c r="F126" s="185"/>
      <c r="G126" s="112"/>
      <c r="H126" s="112"/>
    </row>
    <row r="127" spans="2:8" ht="15" customHeight="1">
      <c r="B127" s="183"/>
      <c r="C127" s="186"/>
      <c r="D127" s="187"/>
      <c r="E127" s="186"/>
      <c r="F127" s="187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2022-01-26T20:49:38Z</dcterms:modified>
  <cp:category/>
  <cp:version/>
  <cp:contentType/>
  <cp:contentStatus/>
</cp:coreProperties>
</file>