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<sst xmlns="http://schemas.openxmlformats.org/spreadsheetml/2006/main" count="346" uniqueCount="132">
  <si>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</si>
  <si>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</si>
  <si>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</si>
  <si>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</si>
  <si>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</si>
  <si>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</si>
  <si>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</si>
  <si>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</si>
  <si>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</si>
  <si>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</si>
  <si>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</si>
  <si>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</si>
  <si>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</si>
  <si>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</si>
  <si>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</si>
  <si>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</si>
  <si>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</si>
  <si>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</si>
  <si>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</si>
  <si>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</si>
  <si>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</si>
  <si>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</si>
  <si>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</si>
  <si>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</si>
  <si>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</si>
  <si>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</si>
  <si>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</si>
  <si>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</si>
  <si>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</si>
  <si>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</si>
  <si>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</si>
  <si>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</si>
  <si>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</si>
  <si>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</si>
  <si>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</si>
  <si>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</si>
  <si>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</si>
  <si>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</si>
  <si>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</si>
  <si>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</si>
  <si>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</si>
  <si>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</si>
  <si>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</si>
  <si>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</si>
  <si>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</si>
  <si>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</si>
  <si>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</si>
  <si>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</si>
  <si>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</si>
  <si>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</si>
  <si>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</si>
  <si>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</si>
  <si>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</si>
  <si>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</si>
  <si>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</si>
  <si>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</si>
  <si>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</si>
  <si>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</si>
  <si>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</si>
  <si>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</si>
  <si>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</si>
  <si>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</si>
  <si>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</si>
  <si>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</si>
  <si>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</si>
  <si>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</si>
  <si>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</si>
  <si>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</si>
  <si>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</si>
  <si>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</si>
  <si>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</si>
  <si>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</si>
  <si>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</si>
  <si>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</si>
  <si>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</si>
  <si>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</si>
  <si>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</si>
  <si>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</si>
  <si>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</si>
  <si>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</si>
  <si>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</si>
  <si>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</si>
  <si>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</si>
  <si>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</si>
  <si>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</si>
  <si>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</si>
  <si>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</si>
  <si>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</si>
  <si>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</si>
  <si>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</si>
  <si>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</si>
  <si>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</si>
  <si>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</si>
  <si>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</si>
  <si>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</si>
  <si>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</si>
  <si>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</si>
  <si>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</si>
  <si>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</si>
  <si>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</si>
  <si>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</si>
  <si>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</si>
  <si>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</si>
  <si>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</si>
  <si>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</si>
  <si>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</si>
  <si>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</si>
  <si>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</si>
  <si>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</si>
  <si>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</si>
  <si>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</si>
  <si>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-Січень'22 (€/МT)</t>
  </si>
  <si>
    <t>Euronext - Грудень '21 (€/МT)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</si>
  <si>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</si>
  <si>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</si>
  <si>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</si>
  <si>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</si>
  <si>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</si>
  <si>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</si>
  <si>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</si>
  <si>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</si>
  <si>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</si>
  <si>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</si>
  <si>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</si>
  <si>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</si>
  <si>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</si>
  <si>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</si>
  <si>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-Грудень'21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</si>
  <si>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</si>
  <si>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</si>
  <si>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</si>
  <si>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10 грудня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</si>
</sst>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9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H5" sqref="H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129</v>
      </c>
    </row>
    <row r="3" spans="7:9" ht="15" customHeight="1">
      <c r="G3"/>
      <c r="H3"/>
      <c r="I3"/>
    </row>
    <row r="4" spans="2:6" s="1" customFormat="1" ht="15" customHeight="1">
      <c r="B4" s="135"/>
      <c r="C4" s="182" t="s">
        <v>131</v>
      </c>
      <c r="D4" s="183"/>
      <c r="E4" s="183"/>
      <c r="F4" s="184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19">
        <v>0</v>
      </c>
      <c r="D7" s="6">
        <v>5.885</v>
      </c>
      <c r="E7" s="68">
        <f aca="true" t="shared" si="0" ref="E7:F9">C7*39.3682</f>
        <v>0</v>
      </c>
      <c r="F7" s="12">
        <f t="shared" si="0"/>
        <v>231.681857</v>
      </c>
    </row>
    <row r="8" spans="2:6" s="5" customFormat="1" ht="15">
      <c r="B8" s="23" t="s">
        <v>110</v>
      </c>
      <c r="C8" s="127">
        <v>0.0175</v>
      </c>
      <c r="D8" s="6">
        <v>5.9</v>
      </c>
      <c r="E8" s="123">
        <f t="shared" si="0"/>
        <v>0.6889435</v>
      </c>
      <c r="F8" s="12">
        <f t="shared" si="0"/>
        <v>232.27238000000003</v>
      </c>
    </row>
    <row r="9" spans="2:17" s="5" customFormat="1" ht="15">
      <c r="B9" s="23" t="s">
        <v>123</v>
      </c>
      <c r="C9" s="127">
        <v>0.0125</v>
      </c>
      <c r="D9" s="6">
        <v>5.91</v>
      </c>
      <c r="E9" s="123">
        <f t="shared" si="0"/>
        <v>0.49210250000000005</v>
      </c>
      <c r="F9" s="12">
        <f t="shared" si="0"/>
        <v>232.666062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8" t="s">
        <v>78</v>
      </c>
      <c r="D11" s="199"/>
      <c r="E11" s="198" t="s">
        <v>6</v>
      </c>
      <c r="F11" s="19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71">
        <v>1</v>
      </c>
      <c r="D17" s="68">
        <v>247</v>
      </c>
      <c r="E17" s="171">
        <f aca="true" t="shared" si="1" ref="E17:F19">C17*$E$86</f>
        <v>1.1315</v>
      </c>
      <c r="F17" s="68">
        <f t="shared" si="1"/>
        <v>279.4805</v>
      </c>
      <c r="G17" s="46"/>
      <c r="H17" s="173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121</v>
      </c>
      <c r="C18" s="68">
        <v>0</v>
      </c>
      <c r="D18" s="12">
        <v>245.25</v>
      </c>
      <c r="E18" s="68">
        <f t="shared" si="1"/>
        <v>0</v>
      </c>
      <c r="F18" s="68">
        <f t="shared" si="1"/>
        <v>277.50037499999996</v>
      </c>
      <c r="G18" s="26"/>
      <c r="H18" s="173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171">
        <v>0.25</v>
      </c>
      <c r="D19" s="12">
        <v>247.75</v>
      </c>
      <c r="E19" s="171">
        <f t="shared" si="1"/>
        <v>0.282875</v>
      </c>
      <c r="F19" s="68">
        <f t="shared" si="1"/>
        <v>280.329125</v>
      </c>
      <c r="G19" s="46"/>
      <c r="H19" s="174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8" t="s">
        <v>5</v>
      </c>
      <c r="D21" s="199"/>
      <c r="E21" s="200" t="s">
        <v>6</v>
      </c>
      <c r="F21" s="20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0">
        <v>0.085</v>
      </c>
      <c r="D22" s="119">
        <v>7.82</v>
      </c>
      <c r="E22" s="171">
        <f>C22*36.7437</f>
        <v>3.1232145</v>
      </c>
      <c r="F22" s="12">
        <f aca="true" t="shared" si="2" ref="E22:F24">D22*36.7437</f>
        <v>287.335734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0">
        <v>0.085</v>
      </c>
      <c r="D23" s="6">
        <v>7.8525</v>
      </c>
      <c r="E23" s="171">
        <f t="shared" si="2"/>
        <v>3.1232145</v>
      </c>
      <c r="F23" s="12">
        <f>D23*36.7437</f>
        <v>288.52990424999996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123</v>
      </c>
      <c r="C24" s="170">
        <v>0.0825</v>
      </c>
      <c r="D24" s="6">
        <v>7.9075</v>
      </c>
      <c r="E24" s="171">
        <f t="shared" si="2"/>
        <v>3.03135525</v>
      </c>
      <c r="F24" s="12">
        <f t="shared" si="2"/>
        <v>290.55080775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0" t="s">
        <v>9</v>
      </c>
      <c r="D26" s="200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112</v>
      </c>
      <c r="C27" s="171">
        <v>1.75</v>
      </c>
      <c r="D27" s="68">
        <v>278.75</v>
      </c>
      <c r="E27" s="171">
        <f aca="true" t="shared" si="3" ref="E27:F29">C27*$E$86</f>
        <v>1.980125</v>
      </c>
      <c r="F27" s="68">
        <f t="shared" si="3"/>
        <v>315.405625</v>
      </c>
      <c r="G27" s="46"/>
      <c r="H27" s="173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113</v>
      </c>
      <c r="C28" s="171">
        <v>1</v>
      </c>
      <c r="D28" s="68">
        <v>283.5</v>
      </c>
      <c r="E28" s="171">
        <f t="shared" si="3"/>
        <v>1.1315</v>
      </c>
      <c r="F28" s="68">
        <f t="shared" si="3"/>
        <v>320.78024999999997</v>
      </c>
      <c r="G28" s="46"/>
      <c r="H28" s="173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71">
        <v>0.75</v>
      </c>
      <c r="D29" s="68">
        <v>280.75</v>
      </c>
      <c r="E29" s="171">
        <f t="shared" si="3"/>
        <v>0.848625</v>
      </c>
      <c r="F29" s="68">
        <f t="shared" si="3"/>
        <v>317.66862499999996</v>
      </c>
      <c r="G29" s="46"/>
      <c r="H29" s="173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200" t="s">
        <v>12</v>
      </c>
      <c r="D31" s="200"/>
      <c r="E31" s="200" t="s">
        <v>10</v>
      </c>
      <c r="F31" s="20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114</v>
      </c>
      <c r="C32" s="171">
        <v>9</v>
      </c>
      <c r="D32" s="12">
        <v>718.25</v>
      </c>
      <c r="E32" s="171">
        <f aca="true" t="shared" si="4" ref="E32:F34">C32/$E$86</f>
        <v>7.954043305346885</v>
      </c>
      <c r="F32" s="68">
        <f t="shared" si="4"/>
        <v>634.7768448961556</v>
      </c>
      <c r="G32" s="46"/>
      <c r="H32" s="173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115</v>
      </c>
      <c r="C33" s="171">
        <v>3.25</v>
      </c>
      <c r="D33" s="12">
        <v>664.75</v>
      </c>
      <c r="E33" s="171">
        <f t="shared" si="4"/>
        <v>2.8722934158197084</v>
      </c>
      <c r="F33" s="68">
        <f t="shared" si="4"/>
        <v>587.4944763588157</v>
      </c>
      <c r="G33" s="46"/>
      <c r="H33" s="175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125</v>
      </c>
      <c r="C34" s="171">
        <v>0.75</v>
      </c>
      <c r="D34" s="12">
        <v>553.5</v>
      </c>
      <c r="E34" s="171">
        <f t="shared" si="4"/>
        <v>0.6628369421122404</v>
      </c>
      <c r="F34" s="68">
        <f t="shared" si="4"/>
        <v>489.17366327883343</v>
      </c>
      <c r="G34" s="46"/>
      <c r="H34" s="173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5" t="s">
        <v>5</v>
      </c>
      <c r="D36" s="196"/>
      <c r="E36" s="195" t="s">
        <v>6</v>
      </c>
      <c r="F36" s="19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6">
        <v>0.015</v>
      </c>
      <c r="D37" s="119">
        <v>7.18</v>
      </c>
      <c r="E37" s="177">
        <f aca="true" t="shared" si="5" ref="E37:F39">C37*58.0164</f>
        <v>0.870246</v>
      </c>
      <c r="F37" s="68">
        <f t="shared" si="5"/>
        <v>416.55775199999994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6">
        <v>0.015</v>
      </c>
      <c r="D38" s="119">
        <v>7.13</v>
      </c>
      <c r="E38" s="177">
        <f t="shared" si="5"/>
        <v>0.870246</v>
      </c>
      <c r="F38" s="68">
        <f t="shared" si="5"/>
        <v>413.656932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123</v>
      </c>
      <c r="C39" s="176">
        <v>0.01</v>
      </c>
      <c r="D39" s="119">
        <v>6.9525</v>
      </c>
      <c r="E39" s="177">
        <f t="shared" si="5"/>
        <v>0.580164</v>
      </c>
      <c r="F39" s="68">
        <f t="shared" si="5"/>
        <v>403.359021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5" t="s">
        <v>5</v>
      </c>
      <c r="D41" s="196"/>
      <c r="E41" s="195" t="s">
        <v>6</v>
      </c>
      <c r="F41" s="19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118</v>
      </c>
      <c r="C42" s="178">
        <v>0.0325</v>
      </c>
      <c r="D42" s="119">
        <v>12.6775</v>
      </c>
      <c r="E42" s="179">
        <f>C42*36.7437</f>
        <v>1.19417025</v>
      </c>
      <c r="F42" s="68">
        <f aca="true" t="shared" si="6" ref="E42:F44">D42*36.7437</f>
        <v>465.81825675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110</v>
      </c>
      <c r="C43" s="178">
        <v>0.02</v>
      </c>
      <c r="D43" s="119">
        <v>12.7425</v>
      </c>
      <c r="E43" s="179">
        <f t="shared" si="6"/>
        <v>0.7348739999999999</v>
      </c>
      <c r="F43" s="68">
        <f t="shared" si="6"/>
        <v>468.20659724999996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8">
        <v>0.03</v>
      </c>
      <c r="D44" s="119">
        <v>12.8175</v>
      </c>
      <c r="E44" s="179">
        <f t="shared" si="6"/>
        <v>1.1023109999999998</v>
      </c>
      <c r="F44" s="68">
        <f t="shared" si="6"/>
        <v>470.96237475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8" t="s">
        <v>73</v>
      </c>
      <c r="D46" s="199"/>
      <c r="E46" s="198" t="s">
        <v>6</v>
      </c>
      <c r="F46" s="199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5" t="s">
        <v>16</v>
      </c>
      <c r="D51" s="196"/>
      <c r="E51" s="195" t="s">
        <v>6</v>
      </c>
      <c r="F51" s="196"/>
      <c r="G51"/>
      <c r="H51"/>
      <c r="I51"/>
      <c r="J51" s="5"/>
    </row>
    <row r="52" spans="2:19" s="21" customFormat="1" ht="15">
      <c r="B52" s="23" t="s">
        <v>109</v>
      </c>
      <c r="C52" s="180">
        <v>9.1</v>
      </c>
      <c r="D52" s="73">
        <v>377.9</v>
      </c>
      <c r="E52" s="181">
        <f aca="true" t="shared" si="7" ref="E52:F54">C52*1.1023</f>
        <v>10.03093</v>
      </c>
      <c r="F52" s="73">
        <f t="shared" si="7"/>
        <v>416.55917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180">
        <v>7.1</v>
      </c>
      <c r="D53" s="73">
        <v>366.8</v>
      </c>
      <c r="E53" s="181">
        <f t="shared" si="7"/>
        <v>7.8263300000000005</v>
      </c>
      <c r="F53" s="73">
        <f t="shared" si="7"/>
        <v>404.32364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110</v>
      </c>
      <c r="C54" s="180">
        <v>6.7</v>
      </c>
      <c r="D54" s="73">
        <v>365.9</v>
      </c>
      <c r="E54" s="181">
        <f t="shared" si="7"/>
        <v>7.38541</v>
      </c>
      <c r="F54" s="73">
        <f t="shared" si="7"/>
        <v>403.33157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5" t="s">
        <v>18</v>
      </c>
      <c r="D56" s="196"/>
      <c r="E56" s="195" t="s">
        <v>19</v>
      </c>
      <c r="F56" s="19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23">
        <v>1.2</v>
      </c>
      <c r="D57" s="68">
        <v>53.59</v>
      </c>
      <c r="E57" s="110">
        <f aca="true" t="shared" si="8" ref="E57:F59">C57/454*1000</f>
        <v>2.643171806167401</v>
      </c>
      <c r="F57" s="68">
        <f t="shared" si="8"/>
        <v>118.03964757709252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23">
        <v>1.16</v>
      </c>
      <c r="D58" s="68">
        <v>53.69</v>
      </c>
      <c r="E58" s="110">
        <f t="shared" si="8"/>
        <v>2.555066079295154</v>
      </c>
      <c r="F58" s="68">
        <f t="shared" si="8"/>
        <v>118.25991189427312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110</v>
      </c>
      <c r="C59" s="123">
        <v>1.15</v>
      </c>
      <c r="D59" s="68">
        <v>53.76</v>
      </c>
      <c r="E59" s="110">
        <f t="shared" si="8"/>
        <v>2.533039647577092</v>
      </c>
      <c r="F59" s="68">
        <f t="shared" si="8"/>
        <v>118.41409691629956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5" t="s">
        <v>21</v>
      </c>
      <c r="D61" s="196"/>
      <c r="E61" s="195" t="s">
        <v>6</v>
      </c>
      <c r="F61" s="19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118</v>
      </c>
      <c r="C62" s="181">
        <v>0.025</v>
      </c>
      <c r="D62" s="72">
        <v>13.825</v>
      </c>
      <c r="E62" s="181">
        <f aca="true" t="shared" si="9" ref="E62:F64">C62*22.026</f>
        <v>0.55065</v>
      </c>
      <c r="F62" s="68">
        <f t="shared" si="9"/>
        <v>304.50944999999996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110</v>
      </c>
      <c r="C63" s="181">
        <v>0.02</v>
      </c>
      <c r="D63" s="72">
        <v>14.095</v>
      </c>
      <c r="E63" s="181">
        <f t="shared" si="9"/>
        <v>0.44052</v>
      </c>
      <c r="F63" s="68">
        <f t="shared" si="9"/>
        <v>310.45647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123</v>
      </c>
      <c r="C64" s="181">
        <v>0.02</v>
      </c>
      <c r="D64" s="72">
        <v>14.28</v>
      </c>
      <c r="E64" s="181">
        <f t="shared" si="9"/>
        <v>0.44052</v>
      </c>
      <c r="F64" s="68">
        <f t="shared" si="9"/>
        <v>314.53128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5" t="s">
        <v>76</v>
      </c>
      <c r="D66" s="196"/>
      <c r="E66" s="195" t="s">
        <v>23</v>
      </c>
      <c r="F66" s="19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116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117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5" t="s">
        <v>25</v>
      </c>
      <c r="D71" s="196"/>
      <c r="E71" s="195" t="s">
        <v>26</v>
      </c>
      <c r="F71" s="19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2">
        <v>0.008</v>
      </c>
      <c r="D72" s="118">
        <v>1.54</v>
      </c>
      <c r="E72" s="172">
        <f>C72/454*100</f>
        <v>0.0017621145374449338</v>
      </c>
      <c r="F72" s="74">
        <f>D72/454*1000</f>
        <v>3.392070484581498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128</v>
      </c>
      <c r="C73" s="172">
        <v>0.01025</v>
      </c>
      <c r="D73" s="118">
        <v>1.58</v>
      </c>
      <c r="E73" s="172">
        <f>C73/454*100</f>
        <v>0.0022577092511013217</v>
      </c>
      <c r="F73" s="74">
        <f>D73/454*1000</f>
        <v>3.4801762114537445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130</v>
      </c>
      <c r="C74" s="172">
        <v>0.0125</v>
      </c>
      <c r="D74" s="118">
        <v>1.6025</v>
      </c>
      <c r="E74" s="172">
        <f>C74/454*100</f>
        <v>0.0027533039647577094</v>
      </c>
      <c r="F74" s="74">
        <f>D74/454*1000</f>
        <v>3.5297356828193833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5" t="s">
        <v>25</v>
      </c>
      <c r="D76" s="196"/>
      <c r="E76" s="195" t="s">
        <v>28</v>
      </c>
      <c r="F76" s="19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119</v>
      </c>
      <c r="C77" s="170">
        <v>0.0002</v>
      </c>
      <c r="D77" s="119">
        <v>0.1971</v>
      </c>
      <c r="E77" s="171">
        <f aca="true" t="shared" si="10" ref="E77:F79">C77*2204.62262</f>
        <v>0.44092452400000004</v>
      </c>
      <c r="F77" s="68">
        <f t="shared" si="10"/>
        <v>434.531118402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120</v>
      </c>
      <c r="C78" s="170">
        <v>0.0003</v>
      </c>
      <c r="D78" s="119">
        <v>0.1932</v>
      </c>
      <c r="E78" s="171">
        <f t="shared" si="10"/>
        <v>0.661386786</v>
      </c>
      <c r="F78" s="68">
        <f t="shared" si="10"/>
        <v>425.93309018400004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126</v>
      </c>
      <c r="C79" s="170">
        <v>0.0007</v>
      </c>
      <c r="D79" s="119">
        <v>0.1889</v>
      </c>
      <c r="E79" s="171">
        <f t="shared" si="10"/>
        <v>1.543235834</v>
      </c>
      <c r="F79" s="68">
        <f t="shared" si="10"/>
        <v>416.453212918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1.1315</v>
      </c>
      <c r="F86" s="165">
        <v>0.0088</v>
      </c>
      <c r="G86" s="165">
        <v>1.3259</v>
      </c>
      <c r="H86" s="165">
        <v>1.0862</v>
      </c>
      <c r="I86" s="165">
        <v>0.7866</v>
      </c>
      <c r="J86" s="165">
        <v>0.7169</v>
      </c>
      <c r="K86" s="165">
        <v>0.1282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0.8837</v>
      </c>
      <c r="E87" s="165" t="s">
        <v>72</v>
      </c>
      <c r="F87" s="165">
        <v>0.0078</v>
      </c>
      <c r="G87" s="165">
        <v>1.1717</v>
      </c>
      <c r="H87" s="165">
        <v>0.9599</v>
      </c>
      <c r="I87" s="165">
        <v>0.6944</v>
      </c>
      <c r="J87" s="165">
        <v>0.6336</v>
      </c>
      <c r="K87" s="165">
        <v>0.1133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4" t="s">
        <v>55</v>
      </c>
      <c r="C115" s="194"/>
      <c r="D115" s="194"/>
      <c r="E115" s="194"/>
      <c r="F115" s="19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4" t="s">
        <v>56</v>
      </c>
      <c r="C116" s="194"/>
      <c r="D116" s="194"/>
      <c r="E116" s="194"/>
      <c r="F116" s="19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4" t="s">
        <v>57</v>
      </c>
      <c r="C117" s="194"/>
      <c r="D117" s="194"/>
      <c r="E117" s="194"/>
      <c r="F117" s="19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4" t="s">
        <v>58</v>
      </c>
      <c r="C118" s="194"/>
      <c r="D118" s="194"/>
      <c r="E118" s="194"/>
      <c r="F118" s="19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4" t="s">
        <v>59</v>
      </c>
      <c r="C119" s="194"/>
      <c r="D119" s="194"/>
      <c r="E119" s="194"/>
      <c r="F119" s="19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4" t="s">
        <v>60</v>
      </c>
      <c r="C120" s="194"/>
      <c r="D120" s="194"/>
      <c r="E120" s="194"/>
      <c r="F120" s="19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201" t="s">
        <v>61</v>
      </c>
      <c r="C121" s="201"/>
      <c r="D121" s="201"/>
      <c r="E121" s="201"/>
      <c r="F121" s="201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91"/>
      <c r="D123" s="193"/>
      <c r="E123" s="193"/>
      <c r="F123" s="192"/>
      <c r="G123" s="112"/>
      <c r="H123" s="112"/>
    </row>
    <row r="124" spans="2:8" ht="1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1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2" t="s">
        <v>86</v>
      </c>
      <c r="D4" s="203"/>
      <c r="E4" s="203"/>
      <c r="F4" s="204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8" t="s">
        <v>5</v>
      </c>
      <c r="D6" s="199"/>
      <c r="E6" s="198" t="s">
        <v>6</v>
      </c>
      <c r="F6" s="199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8" t="s">
        <v>7</v>
      </c>
      <c r="D11" s="199"/>
      <c r="E11" s="198" t="s">
        <v>6</v>
      </c>
      <c r="F11" s="19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200" t="s">
        <v>78</v>
      </c>
      <c r="D16" s="200"/>
      <c r="E16" s="198" t="s">
        <v>6</v>
      </c>
      <c r="F16" s="19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8" t="s">
        <v>5</v>
      </c>
      <c r="D21" s="199"/>
      <c r="E21" s="200" t="s">
        <v>6</v>
      </c>
      <c r="F21" s="20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0" t="s">
        <v>9</v>
      </c>
      <c r="D26" s="200"/>
      <c r="E26" s="198" t="s">
        <v>10</v>
      </c>
      <c r="F26" s="19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200" t="s">
        <v>12</v>
      </c>
      <c r="D31" s="200"/>
      <c r="E31" s="200" t="s">
        <v>10</v>
      </c>
      <c r="F31" s="20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5" t="s">
        <v>5</v>
      </c>
      <c r="D36" s="196"/>
      <c r="E36" s="195" t="s">
        <v>6</v>
      </c>
      <c r="F36" s="19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5" t="s">
        <v>5</v>
      </c>
      <c r="D41" s="196"/>
      <c r="E41" s="195" t="s">
        <v>6</v>
      </c>
      <c r="F41" s="19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200" t="s">
        <v>73</v>
      </c>
      <c r="D46" s="200"/>
      <c r="E46" s="198" t="s">
        <v>6</v>
      </c>
      <c r="F46" s="199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5" t="s">
        <v>16</v>
      </c>
      <c r="D51" s="196"/>
      <c r="E51" s="195" t="s">
        <v>6</v>
      </c>
      <c r="F51" s="19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5" t="s">
        <v>18</v>
      </c>
      <c r="D56" s="196"/>
      <c r="E56" s="195" t="s">
        <v>19</v>
      </c>
      <c r="F56" s="19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5" t="s">
        <v>21</v>
      </c>
      <c r="D61" s="196"/>
      <c r="E61" s="195" t="s">
        <v>6</v>
      </c>
      <c r="F61" s="19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5" t="s">
        <v>76</v>
      </c>
      <c r="D66" s="196"/>
      <c r="E66" s="195" t="s">
        <v>23</v>
      </c>
      <c r="F66" s="19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5" t="s">
        <v>25</v>
      </c>
      <c r="D71" s="196"/>
      <c r="E71" s="195" t="s">
        <v>26</v>
      </c>
      <c r="F71" s="19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5" t="s">
        <v>25</v>
      </c>
      <c r="D76" s="205"/>
      <c r="E76" s="195" t="s">
        <v>28</v>
      </c>
      <c r="F76" s="19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4" t="s">
        <v>55</v>
      </c>
      <c r="C115" s="194"/>
      <c r="D115" s="194"/>
      <c r="E115" s="194"/>
      <c r="F115" s="19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4" t="s">
        <v>56</v>
      </c>
      <c r="C116" s="194"/>
      <c r="D116" s="194"/>
      <c r="E116" s="194"/>
      <c r="F116" s="19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4" t="s">
        <v>57</v>
      </c>
      <c r="C117" s="194"/>
      <c r="D117" s="194"/>
      <c r="E117" s="194"/>
      <c r="F117" s="19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4" t="s">
        <v>58</v>
      </c>
      <c r="C118" s="194"/>
      <c r="D118" s="194"/>
      <c r="E118" s="194"/>
      <c r="F118" s="19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4" t="s">
        <v>59</v>
      </c>
      <c r="C119" s="194"/>
      <c r="D119" s="194"/>
      <c r="E119" s="194"/>
      <c r="F119" s="19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4" t="s">
        <v>60</v>
      </c>
      <c r="C120" s="194"/>
      <c r="D120" s="194"/>
      <c r="E120" s="194"/>
      <c r="F120" s="19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201" t="s">
        <v>61</v>
      </c>
      <c r="C121" s="201"/>
      <c r="D121" s="201"/>
      <c r="E121" s="201"/>
      <c r="F121" s="20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91"/>
      <c r="D123" s="193"/>
      <c r="E123" s="193"/>
      <c r="F123" s="192"/>
      <c r="G123" s="112"/>
      <c r="H123" s="112"/>
    </row>
    <row r="124" spans="2:8" ht="30.7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30.7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2021-12-12T23:21:53Z</dcterms:modified>
  <cp:category/>
  <cp:version/>
  <cp:contentType/>
  <cp:contentStatus/>
</cp:coreProperties>
</file>