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<sst xmlns="http://schemas.openxmlformats.org/spreadsheetml/2006/main" count="174" uniqueCount="104">
  <si>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</si>
  <si>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</si>
  <si>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</si>
  <si>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</si>
  <si>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</si>
  <si>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</si>
  <si>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</si>
  <si>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</si>
  <si>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</si>
  <si>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</si>
  <si>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</si>
  <si>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</si>
  <si>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</si>
  <si>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</si>
  <si>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</si>
  <si>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</si>
  <si>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</si>
  <si>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</si>
  <si>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</si>
  <si>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</si>
  <si>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</si>
  <si>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</si>
  <si>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</si>
  <si>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</si>
  <si>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</si>
  <si>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</si>
  <si>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</si>
  <si>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</si>
  <si>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</si>
  <si>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</si>
  <si>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</si>
  <si>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</si>
  <si>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</si>
  <si>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</si>
  <si>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</si>
  <si>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</si>
  <si>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</si>
  <si>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</si>
  <si>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</si>
  <si>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</si>
  <si>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</si>
  <si>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</si>
  <si>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</si>
  <si>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</si>
  <si>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</si>
  <si>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</si>
  <si>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</si>
  <si>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</si>
  <si>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</si>
  <si>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</si>
  <si>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</si>
  <si>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</si>
  <si>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</si>
  <si>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</si>
  <si>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</si>
  <si>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</si>
  <si>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</si>
  <si>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</si>
  <si>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</si>
  <si>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</si>
  <si>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</si>
  <si>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</si>
  <si>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</si>
  <si>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</si>
  <si>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</si>
  <si>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</si>
  <si>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</si>
  <si>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</si>
  <si>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</si>
  <si>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</si>
  <si>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</si>
  <si>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</si>
  <si>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</si>
  <si>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</si>
  <si>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</si>
  <si>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</si>
  <si>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</si>
  <si>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</si>
  <si>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</si>
  <si>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</si>
  <si>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</si>
  <si>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</si>
  <si>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</si>
  <si>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</si>
  <si>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</si>
  <si>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</si>
  <si>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</si>
  <si>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</si>
  <si>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</si>
  <si>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</si>
  <si>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</si>
  <si>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</si>
  <si>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</si>
  <si>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</si>
  <si>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</si>
  <si>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</si>
  <si>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</si>
  <si>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</si>
  <si>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</si>
  <si>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</si>
  <si>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</si>
  <si>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CME -Березень'20</t>
  </si>
  <si>
    <t>10 декабря 2019 року</t>
  </si>
  <si>
    <t>Euronext - Вересень'20 (€/МT)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</si>
</sst>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88" fontId="75" fillId="36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7" borderId="17" xfId="0" applyNumberFormat="1" applyFont="1" applyFill="1" applyBorder="1" applyAlignment="1">
      <alignment horizontal="center"/>
    </xf>
    <xf numFmtId="189" fontId="6" fillId="37" borderId="16" xfId="0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7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7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9">
      <selection activeCell="E82" sqref="E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102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81</v>
      </c>
      <c r="C7" s="113">
        <v>0.024</v>
      </c>
      <c r="D7" s="14">
        <v>3.636</v>
      </c>
      <c r="E7" s="113">
        <f>C7*39.3683</f>
        <v>0.9448392</v>
      </c>
      <c r="F7" s="13">
        <f aca="true" t="shared" si="0" ref="E7:F9">D7*39.3683</f>
        <v>143.1431388</v>
      </c>
    </row>
    <row r="8" spans="2:6" s="6" customFormat="1" ht="15">
      <c r="B8" s="24" t="s">
        <v>78</v>
      </c>
      <c r="C8" s="115">
        <v>0.012</v>
      </c>
      <c r="D8" s="14">
        <v>3.77</v>
      </c>
      <c r="E8" s="115">
        <f t="shared" si="0"/>
        <v>0.4724196</v>
      </c>
      <c r="F8" s="13">
        <f t="shared" si="0"/>
        <v>148.418491</v>
      </c>
    </row>
    <row r="9" spans="2:17" s="6" customFormat="1" ht="15">
      <c r="B9" s="24" t="s">
        <v>90</v>
      </c>
      <c r="C9" s="115">
        <v>0.014</v>
      </c>
      <c r="D9" s="14">
        <v>3.822</v>
      </c>
      <c r="E9" s="115">
        <f t="shared" si="0"/>
        <v>0.5511562</v>
      </c>
      <c r="F9" s="13">
        <f t="shared" si="0"/>
        <v>150.4656426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30">
        <v>0</v>
      </c>
      <c r="D12" s="13">
        <v>165</v>
      </c>
      <c r="E12" s="130">
        <f>C12/$D$86</f>
        <v>0</v>
      </c>
      <c r="F12" s="71">
        <f aca="true" t="shared" si="1" ref="E12:F14">D12/$D$86</f>
        <v>182.90655138011306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28">
        <v>0.3</v>
      </c>
      <c r="D13" s="13">
        <v>167.75</v>
      </c>
      <c r="E13" s="128">
        <f t="shared" si="1"/>
        <v>0.3325573661456601</v>
      </c>
      <c r="F13" s="71">
        <f t="shared" si="1"/>
        <v>185.95499390311494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28">
        <v>0.29</v>
      </c>
      <c r="D14" s="13">
        <v>173.75</v>
      </c>
      <c r="E14" s="128">
        <f t="shared" si="1"/>
        <v>0.32147212060747143</v>
      </c>
      <c r="F14" s="71">
        <f t="shared" si="1"/>
        <v>192.60614122602814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27">
        <v>0</v>
      </c>
      <c r="D17" s="87" t="s">
        <v>72</v>
      </c>
      <c r="E17" s="130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8">
        <v>50</v>
      </c>
      <c r="D18" s="87">
        <v>24620</v>
      </c>
      <c r="E18" s="114">
        <f t="shared" si="2"/>
        <v>0.4599392880139822</v>
      </c>
      <c r="F18" s="71">
        <f t="shared" si="2"/>
        <v>226.47410541808483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120</v>
      </c>
      <c r="D19" s="87">
        <v>24620</v>
      </c>
      <c r="E19" s="114">
        <f t="shared" si="2"/>
        <v>1.1038542912335572</v>
      </c>
      <c r="F19" s="71">
        <f t="shared" si="2"/>
        <v>226.47410541808483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5">
        <v>0.026</v>
      </c>
      <c r="D22" s="14">
        <v>5.35</v>
      </c>
      <c r="E22" s="115">
        <f aca="true" t="shared" si="3" ref="E22:F24">C22*36.7437</f>
        <v>0.9553361999999999</v>
      </c>
      <c r="F22" s="13">
        <f t="shared" si="3"/>
        <v>196.57879499999996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5">
        <v>0.01</v>
      </c>
      <c r="D23" s="14">
        <v>5.23</v>
      </c>
      <c r="E23" s="115">
        <f t="shared" si="3"/>
        <v>0.36743699999999996</v>
      </c>
      <c r="F23" s="13">
        <f t="shared" si="3"/>
        <v>192.169551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90</v>
      </c>
      <c r="C24" s="115">
        <v>0.006</v>
      </c>
      <c r="D24" s="75">
        <v>5.26</v>
      </c>
      <c r="E24" s="115">
        <f t="shared" si="3"/>
        <v>0.2204622</v>
      </c>
      <c r="F24" s="13">
        <f t="shared" si="3"/>
        <v>193.27186199999997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3">
        <v>0.27</v>
      </c>
      <c r="D27" s="71">
        <v>182.75</v>
      </c>
      <c r="E27" s="139">
        <f>C27*36.7437</f>
        <v>9.920799</v>
      </c>
      <c r="F27" s="71">
        <f>D27/$D$86</f>
        <v>202.58286221039796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13">
        <v>0.14</v>
      </c>
      <c r="D28" s="13">
        <v>183.75</v>
      </c>
      <c r="E28" s="139">
        <f>C28*36.7437</f>
        <v>5.144118</v>
      </c>
      <c r="F28" s="71">
        <f>D28/$D$86</f>
        <v>203.69138676421682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103</v>
      </c>
      <c r="C29" s="113">
        <v>0.28</v>
      </c>
      <c r="D29" s="13">
        <v>179.75</v>
      </c>
      <c r="E29" s="139">
        <f>C29*36.7437</f>
        <v>10.288236</v>
      </c>
      <c r="F29" s="71">
        <f>D29/$D$86</f>
        <v>199.25728854894135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8">
        <v>0.25</v>
      </c>
      <c r="D32" s="13">
        <v>397.75</v>
      </c>
      <c r="E32" s="128">
        <f>C32/$D$86</f>
        <v>0.27713113845471676</v>
      </c>
      <c r="F32" s="71">
        <f aca="true" t="shared" si="4" ref="E32:F34">D32/$D$86</f>
        <v>440.9156412814544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28">
        <v>0.25</v>
      </c>
      <c r="D33" s="13">
        <v>391.75</v>
      </c>
      <c r="E33" s="128">
        <f t="shared" si="4"/>
        <v>0.27713113845471676</v>
      </c>
      <c r="F33" s="71">
        <f>D33/$D$86</f>
        <v>434.26449395854115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98</v>
      </c>
      <c r="C34" s="128">
        <v>0.2</v>
      </c>
      <c r="D34" s="13">
        <v>379</v>
      </c>
      <c r="E34" s="128">
        <f t="shared" si="4"/>
        <v>0.22170491076377344</v>
      </c>
      <c r="F34" s="71">
        <f t="shared" si="4"/>
        <v>420.1308058973506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3">
        <v>0.004</v>
      </c>
      <c r="D37" s="75" t="s">
        <v>72</v>
      </c>
      <c r="E37" s="113">
        <f aca="true" t="shared" si="5" ref="E37:F39">C37*58.0164</f>
        <v>0.23206559999999998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3">
        <v>0.004</v>
      </c>
      <c r="D38" s="75">
        <v>2.95</v>
      </c>
      <c r="E38" s="113">
        <f t="shared" si="5"/>
        <v>0.23206559999999998</v>
      </c>
      <c r="F38" s="71">
        <f t="shared" si="5"/>
        <v>171.14838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63">
        <v>0</v>
      </c>
      <c r="D39" s="75">
        <v>2.92</v>
      </c>
      <c r="E39" s="163">
        <f t="shared" si="5"/>
        <v>0</v>
      </c>
      <c r="F39" s="71">
        <f t="shared" si="5"/>
        <v>169.40788799999999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5">
        <v>0.04</v>
      </c>
      <c r="D42" s="75">
        <v>8.98</v>
      </c>
      <c r="E42" s="115">
        <f>C42*36.7437</f>
        <v>1.4697479999999998</v>
      </c>
      <c r="F42" s="71">
        <f aca="true" t="shared" si="6" ref="E42:F44">D42*36.7437</f>
        <v>329.958426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5">
        <v>0.036</v>
      </c>
      <c r="D43" s="75">
        <v>9.146</v>
      </c>
      <c r="E43" s="115">
        <f t="shared" si="6"/>
        <v>1.3227731999999999</v>
      </c>
      <c r="F43" s="71">
        <f t="shared" si="6"/>
        <v>336.0578802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15">
        <v>0.034</v>
      </c>
      <c r="D44" s="75">
        <v>9.282</v>
      </c>
      <c r="E44" s="115">
        <f t="shared" si="6"/>
        <v>1.2492858</v>
      </c>
      <c r="F44" s="71">
        <f t="shared" si="6"/>
        <v>341.0550234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92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81</v>
      </c>
      <c r="C52" s="115">
        <v>0.2</v>
      </c>
      <c r="D52" s="76">
        <v>296.8</v>
      </c>
      <c r="E52" s="115">
        <f>C52*1.1023</f>
        <v>0.22046000000000002</v>
      </c>
      <c r="F52" s="76">
        <f aca="true" t="shared" si="7" ref="E52:F54">D52*1.1023</f>
        <v>327.16264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5">
        <v>0.2</v>
      </c>
      <c r="D53" s="76">
        <v>298.4</v>
      </c>
      <c r="E53" s="115">
        <f t="shared" si="7"/>
        <v>0.22046000000000002</v>
      </c>
      <c r="F53" s="76">
        <f t="shared" si="7"/>
        <v>328.92632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5">
        <v>0.2</v>
      </c>
      <c r="D54" s="76">
        <v>302</v>
      </c>
      <c r="E54" s="115">
        <f>C54*1.1023</f>
        <v>0.22046000000000002</v>
      </c>
      <c r="F54" s="76">
        <f t="shared" si="7"/>
        <v>332.8946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14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4">
        <v>0.11</v>
      </c>
      <c r="D57" s="71">
        <v>31.48</v>
      </c>
      <c r="E57" s="114">
        <f>C57/454*1000</f>
        <v>0.2422907488986784</v>
      </c>
      <c r="F57" s="71">
        <f aca="true" t="shared" si="8" ref="E57:F59">D57/454*1000</f>
        <v>69.33920704845815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4">
        <v>0.09</v>
      </c>
      <c r="D58" s="71">
        <v>31.79</v>
      </c>
      <c r="E58" s="114">
        <f t="shared" si="8"/>
        <v>0.19823788546255505</v>
      </c>
      <c r="F58" s="71">
        <f t="shared" si="8"/>
        <v>70.02202643171806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14">
        <v>0.09</v>
      </c>
      <c r="D59" s="71">
        <v>31.92</v>
      </c>
      <c r="E59" s="114">
        <f t="shared" si="8"/>
        <v>0.19823788546255505</v>
      </c>
      <c r="F59" s="71">
        <f t="shared" si="8"/>
        <v>70.30837004405286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63">
        <v>0</v>
      </c>
      <c r="D62" s="75">
        <v>12.435</v>
      </c>
      <c r="E62" s="163">
        <f aca="true" t="shared" si="9" ref="E62:F64">C62*22.026</f>
        <v>0</v>
      </c>
      <c r="F62" s="71">
        <f t="shared" si="9"/>
        <v>273.89331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3">
        <v>0.025</v>
      </c>
      <c r="D63" s="75">
        <v>12.65</v>
      </c>
      <c r="E63" s="113">
        <f t="shared" si="9"/>
        <v>0.55065</v>
      </c>
      <c r="F63" s="71">
        <f t="shared" si="9"/>
        <v>278.6289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90</v>
      </c>
      <c r="C64" s="115">
        <v>0.005</v>
      </c>
      <c r="D64" s="75">
        <v>12.775</v>
      </c>
      <c r="E64" s="115">
        <f t="shared" si="9"/>
        <v>0.11013</v>
      </c>
      <c r="F64" s="71">
        <f t="shared" si="9"/>
        <v>281.38215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2" t="s">
        <v>77</v>
      </c>
      <c r="D66" s="153"/>
      <c r="E66" s="152" t="s">
        <v>23</v>
      </c>
      <c r="F66" s="15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95</v>
      </c>
      <c r="C67" s="113">
        <v>0.025</v>
      </c>
      <c r="D67" s="75">
        <v>1.342</v>
      </c>
      <c r="E67" s="113">
        <f aca="true" t="shared" si="10" ref="E67:F69">C67/3.785</f>
        <v>0.0066050198150594455</v>
      </c>
      <c r="F67" s="71">
        <f t="shared" si="10"/>
        <v>0.35455746367239105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100</v>
      </c>
      <c r="C68" s="113">
        <v>0.025</v>
      </c>
      <c r="D68" s="75">
        <v>1.364</v>
      </c>
      <c r="E68" s="113">
        <f t="shared" si="10"/>
        <v>0.0066050198150594455</v>
      </c>
      <c r="F68" s="71">
        <f t="shared" si="10"/>
        <v>0.36036988110964335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101</v>
      </c>
      <c r="C69" s="113">
        <v>0.025</v>
      </c>
      <c r="D69" s="75" t="s">
        <v>72</v>
      </c>
      <c r="E69" s="113">
        <f t="shared" si="10"/>
        <v>0.0066050198150594455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89</v>
      </c>
      <c r="C72" s="141">
        <v>0</v>
      </c>
      <c r="D72" s="123">
        <v>1.1995</v>
      </c>
      <c r="E72" s="141">
        <f>C72/454*100</f>
        <v>0</v>
      </c>
      <c r="F72" s="77">
        <f>D72/454*1000</f>
        <v>2.642070484581498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95</v>
      </c>
      <c r="C73" s="140">
        <v>0.009</v>
      </c>
      <c r="D73" s="123">
        <v>1.239</v>
      </c>
      <c r="E73" s="140">
        <f>C73/454*100</f>
        <v>0.0019823788546255504</v>
      </c>
      <c r="F73" s="77">
        <f>D73/454*1000</f>
        <v>2.7290748898678414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100</v>
      </c>
      <c r="C74" s="140">
        <v>1.006</v>
      </c>
      <c r="D74" s="123">
        <v>1.259</v>
      </c>
      <c r="E74" s="140">
        <f>C74/454*100</f>
        <v>0.22158590308370046</v>
      </c>
      <c r="F74" s="77">
        <f>D74/454*1000</f>
        <v>2.7731277533039647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0.0008</v>
      </c>
      <c r="D77" s="124">
        <v>0.1344</v>
      </c>
      <c r="E77" s="116">
        <f>C77/454*1000000</f>
        <v>1.762114537444934</v>
      </c>
      <c r="F77" s="71">
        <f>D77/454*1000000</f>
        <v>296.0352422907489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16">
        <v>0.0008</v>
      </c>
      <c r="D78" s="124" t="s">
        <v>72</v>
      </c>
      <c r="E78" s="116">
        <f>C78/454*1000000</f>
        <v>1.762114537444934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94</v>
      </c>
      <c r="C79" s="116">
        <v>0.0009</v>
      </c>
      <c r="D79" s="124" t="s">
        <v>72</v>
      </c>
      <c r="E79" s="116">
        <f>C79/454*1000000</f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1.1085</v>
      </c>
      <c r="F85" s="135">
        <v>0.0092</v>
      </c>
      <c r="G85" s="135">
        <v>1.3146</v>
      </c>
      <c r="H85" s="135">
        <v>1.0153</v>
      </c>
      <c r="I85" s="135">
        <v>0.7559</v>
      </c>
      <c r="J85" s="135">
        <v>0.6827</v>
      </c>
      <c r="K85" s="135">
        <v>0.1279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0.9021</v>
      </c>
      <c r="E86" s="135" t="s">
        <v>72</v>
      </c>
      <c r="F86" s="135">
        <v>0.0083</v>
      </c>
      <c r="G86" s="135">
        <v>1.1859</v>
      </c>
      <c r="H86" s="135">
        <v>0.916</v>
      </c>
      <c r="I86" s="135">
        <v>0.6819</v>
      </c>
      <c r="J86" s="135">
        <v>0.6159</v>
      </c>
      <c r="K86" s="135">
        <v>0.1154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108.71</v>
      </c>
      <c r="E87" s="135">
        <v>120.505</v>
      </c>
      <c r="F87" s="135" t="s">
        <v>72</v>
      </c>
      <c r="G87" s="135">
        <v>142.9102</v>
      </c>
      <c r="H87" s="135">
        <v>110.3767</v>
      </c>
      <c r="I87" s="135">
        <v>82.1755</v>
      </c>
      <c r="J87" s="135">
        <v>74.2163</v>
      </c>
      <c r="K87" s="135">
        <v>13.9062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0.7607</v>
      </c>
      <c r="E88" s="135">
        <v>0.8432</v>
      </c>
      <c r="F88" s="135">
        <v>0.007</v>
      </c>
      <c r="G88" s="135" t="s">
        <v>72</v>
      </c>
      <c r="H88" s="135">
        <v>0.7724</v>
      </c>
      <c r="I88" s="135">
        <v>0.575</v>
      </c>
      <c r="J88" s="135">
        <v>0.5193</v>
      </c>
      <c r="K88" s="135">
        <v>0.0973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0.9849</v>
      </c>
      <c r="E89" s="135">
        <v>1.0918</v>
      </c>
      <c r="F89" s="135">
        <v>0.0091</v>
      </c>
      <c r="G89" s="135">
        <v>1.2947</v>
      </c>
      <c r="H89" s="135" t="s">
        <v>72</v>
      </c>
      <c r="I89" s="135">
        <v>0.7445</v>
      </c>
      <c r="J89" s="135">
        <v>0.6724</v>
      </c>
      <c r="K89" s="135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1.3229</v>
      </c>
      <c r="E90" s="135">
        <v>1.4664</v>
      </c>
      <c r="F90" s="135">
        <v>0.0122</v>
      </c>
      <c r="G90" s="135">
        <v>1.7391</v>
      </c>
      <c r="H90" s="135">
        <v>1.3432</v>
      </c>
      <c r="I90" s="135" t="s">
        <v>72</v>
      </c>
      <c r="J90" s="135">
        <v>0.9031</v>
      </c>
      <c r="K90" s="135">
        <v>0.1692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1.4648</v>
      </c>
      <c r="E91" s="135">
        <v>1.6237</v>
      </c>
      <c r="F91" s="135">
        <v>0.0135</v>
      </c>
      <c r="G91" s="135">
        <v>1.9256</v>
      </c>
      <c r="H91" s="135">
        <v>1.4872</v>
      </c>
      <c r="I91" s="135">
        <v>1.1072</v>
      </c>
      <c r="J91" s="135" t="s">
        <v>72</v>
      </c>
      <c r="K91" s="135">
        <v>0.1874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7.8174</v>
      </c>
      <c r="E92" s="135">
        <v>8.6656</v>
      </c>
      <c r="F92" s="135">
        <v>0.0719</v>
      </c>
      <c r="G92" s="135">
        <v>10.2768</v>
      </c>
      <c r="H92" s="135">
        <v>7.9373</v>
      </c>
      <c r="I92" s="135">
        <v>5.9093</v>
      </c>
      <c r="J92" s="135">
        <v>5.3369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0.9021199819576003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9"/>
      <c r="D123" s="151"/>
      <c r="E123" s="151"/>
      <c r="F123" s="150"/>
      <c r="G123" s="117"/>
      <c r="H123" s="117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17"/>
      <c r="H124" s="117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17"/>
      <c r="H125" s="117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17"/>
      <c r="H126" s="117"/>
    </row>
    <row r="127" spans="2:8" ht="15" customHeight="1">
      <c r="B127" s="144"/>
      <c r="C127" s="147"/>
      <c r="D127" s="148"/>
      <c r="E127" s="147"/>
      <c r="F127" s="148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2019-12-11T09:12:13Z</dcterms:modified>
  <cp:category/>
  <cp:version/>
  <cp:contentType/>
  <cp:contentStatus/>
</cp:coreProperties>
</file>