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<sst xmlns="http://schemas.openxmlformats.org/spreadsheetml/2006/main" count="168" uniqueCount="103">
  <si>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</si>
  <si>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</si>
  <si>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</si>
  <si>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</si>
  <si>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</si>
  <si>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</si>
  <si>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</si>
  <si>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</si>
  <si>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</si>
  <si>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</si>
  <si>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</si>
  <si>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</si>
  <si>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</si>
  <si>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</si>
  <si>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</si>
  <si>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</si>
  <si>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</si>
  <si>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</si>
  <si>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</si>
  <si>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</si>
  <si>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</si>
  <si>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</si>
  <si>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</si>
  <si>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</si>
  <si>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</si>
  <si>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</si>
  <si>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</si>
  <si>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</si>
  <si>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</si>
  <si>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</si>
  <si>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</si>
  <si>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</si>
  <si>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</si>
  <si>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</si>
  <si>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</si>
  <si>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</si>
  <si>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</si>
  <si>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</si>
  <si>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</si>
  <si>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</si>
  <si>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</si>
  <si>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</si>
  <si>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</si>
  <si>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</si>
  <si>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</si>
  <si>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</si>
  <si>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</si>
  <si>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</si>
  <si>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</si>
  <si>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</si>
  <si>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</si>
  <si>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</si>
  <si>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</si>
  <si>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</si>
  <si>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</si>
  <si>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</si>
  <si>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</si>
  <si>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</si>
  <si>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</si>
  <si>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</si>
  <si>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</si>
  <si>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</si>
  <si>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</si>
  <si>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</si>
  <si>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</si>
  <si>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</si>
  <si>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</si>
  <si>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</si>
  <si>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</si>
  <si>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</si>
  <si>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</si>
  <si>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</si>
  <si>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</si>
  <si>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</si>
  <si>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</si>
  <si>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</si>
  <si>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</si>
  <si>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Грудень '18 (€/МT)</t>
  </si>
  <si>
    <t>Euronext - Лютий '19 (€/МT)</t>
  </si>
  <si>
    <t>CME - Грудень'18</t>
  </si>
  <si>
    <t>Euronext -Березень '19 (€/МT)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</si>
  <si>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</si>
  <si>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</si>
  <si>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</si>
  <si>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</si>
  <si>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</si>
  <si>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</si>
  <si>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</si>
  <si>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TOCOM - Березень '19 (¥/МT)</t>
  </si>
  <si>
    <t>CME - Січень '19</t>
  </si>
  <si>
    <t>TOCOM - Лютий '19 (¥/МT)</t>
  </si>
  <si>
    <t>Euronext - Травень '19 (€/МT)</t>
  </si>
  <si>
    <t>CME -Грудень'18</t>
  </si>
  <si>
    <t>CME -Січень'19</t>
  </si>
  <si>
    <t>Ціна ($) за амер, галон</t>
  </si>
  <si>
    <t>TOCOM - Травень '19 (¥/МT)</t>
  </si>
  <si>
    <t>CME - Липень'19</t>
  </si>
  <si>
    <t>TOCOM - Квітень  '18 (¥/МT)</t>
  </si>
  <si>
    <t>CME - Лютий'19</t>
  </si>
  <si>
    <t>Euronext -Травень '19 (€/МT)</t>
  </si>
  <si>
    <t>Euronext -Серпень'19 (€/МT)</t>
  </si>
  <si>
    <t>Euronext -Червень'19 (€/МT)</t>
  </si>
  <si>
    <t>10 грудня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</si>
</sst>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102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5" t="s">
        <v>6</v>
      </c>
      <c r="F6" s="156"/>
      <c r="G6"/>
      <c r="H6"/>
      <c r="I6"/>
    </row>
    <row r="7" spans="2:6" s="6" customFormat="1" ht="15">
      <c r="B7" s="24" t="s">
        <v>79</v>
      </c>
      <c r="C7" s="117">
        <v>0.002</v>
      </c>
      <c r="D7" s="14">
        <v>3.736</v>
      </c>
      <c r="E7" s="117">
        <f aca="true" t="shared" si="0" ref="E7:F9">C7*39.3683</f>
        <v>0.0787366</v>
      </c>
      <c r="F7" s="13">
        <f t="shared" si="0"/>
        <v>147.0799688</v>
      </c>
    </row>
    <row r="8" spans="2:6" s="6" customFormat="1" ht="15">
      <c r="B8" s="24" t="s">
        <v>86</v>
      </c>
      <c r="C8" s="114">
        <v>0.014</v>
      </c>
      <c r="D8" s="14">
        <v>3.84</v>
      </c>
      <c r="E8" s="114">
        <f t="shared" si="0"/>
        <v>0.5511562</v>
      </c>
      <c r="F8" s="13">
        <f t="shared" si="0"/>
        <v>151.17427199999997</v>
      </c>
    </row>
    <row r="9" spans="2:17" s="6" customFormat="1" ht="15">
      <c r="B9" s="24" t="s">
        <v>84</v>
      </c>
      <c r="C9" s="114">
        <v>0.014</v>
      </c>
      <c r="D9" s="14">
        <v>3.91</v>
      </c>
      <c r="E9" s="114">
        <f t="shared" si="0"/>
        <v>0.5511562</v>
      </c>
      <c r="F9" s="13">
        <f>D9*39.3683</f>
        <v>153.930053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35">
        <v>0.25</v>
      </c>
      <c r="D12" s="13">
        <v>173.75</v>
      </c>
      <c r="E12" s="135">
        <f>C12/$D$86</f>
        <v>0.2841554898840645</v>
      </c>
      <c r="F12" s="71">
        <f aca="true" t="shared" si="1" ref="E12:F14">D12/$D$86</f>
        <v>197.48806546942487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80</v>
      </c>
      <c r="C13" s="116">
        <v>0.25</v>
      </c>
      <c r="D13" s="13">
        <v>176.5</v>
      </c>
      <c r="E13" s="116">
        <f t="shared" si="1"/>
        <v>0.2841554898840645</v>
      </c>
      <c r="F13" s="71">
        <f t="shared" si="1"/>
        <v>200.61377585814958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101</v>
      </c>
      <c r="C14" s="137">
        <v>0</v>
      </c>
      <c r="D14" s="13">
        <v>179.75</v>
      </c>
      <c r="E14" s="137">
        <f t="shared" si="1"/>
        <v>0</v>
      </c>
      <c r="F14" s="71">
        <f t="shared" si="1"/>
        <v>204.3077972266424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74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83</v>
      </c>
      <c r="C17" s="134">
        <v>0</v>
      </c>
      <c r="D17" s="87" t="s">
        <v>72</v>
      </c>
      <c r="E17" s="137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64">
        <v>110</v>
      </c>
      <c r="D18" s="87">
        <v>24790</v>
      </c>
      <c r="E18" s="116">
        <f t="shared" si="2"/>
        <v>0.9728486778102061</v>
      </c>
      <c r="F18" s="71">
        <f t="shared" si="2"/>
        <v>219.24471566286374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95</v>
      </c>
      <c r="C19" s="164">
        <v>60</v>
      </c>
      <c r="D19" s="87">
        <v>24420</v>
      </c>
      <c r="E19" s="116">
        <f t="shared" si="2"/>
        <v>0.5306447333510215</v>
      </c>
      <c r="F19" s="71">
        <f t="shared" si="2"/>
        <v>215.97240647386576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7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79</v>
      </c>
      <c r="C22" s="114">
        <v>0.046</v>
      </c>
      <c r="D22" s="14">
        <v>5.216</v>
      </c>
      <c r="E22" s="114">
        <f aca="true" t="shared" si="3" ref="E22:F24">C22*36.7437</f>
        <v>1.6902101999999999</v>
      </c>
      <c r="F22" s="13">
        <f t="shared" si="3"/>
        <v>191.65513919999998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86</v>
      </c>
      <c r="C23" s="114">
        <v>0.06</v>
      </c>
      <c r="D23" s="14">
        <v>5.254</v>
      </c>
      <c r="E23" s="114">
        <f t="shared" si="3"/>
        <v>2.2046219999999996</v>
      </c>
      <c r="F23" s="13">
        <f t="shared" si="3"/>
        <v>193.05139979999996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84</v>
      </c>
      <c r="C24" s="114">
        <v>0.044</v>
      </c>
      <c r="D24" s="89">
        <v>5.4</v>
      </c>
      <c r="E24" s="114">
        <f t="shared" si="3"/>
        <v>1.6167227999999998</v>
      </c>
      <c r="F24" s="13">
        <f t="shared" si="3"/>
        <v>198.41598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77</v>
      </c>
      <c r="C27" s="116">
        <v>1.5</v>
      </c>
      <c r="D27" s="71">
        <v>204</v>
      </c>
      <c r="E27" s="116">
        <f aca="true" t="shared" si="4" ref="E27:F29">C27/$D$86</f>
        <v>1.7049329393043873</v>
      </c>
      <c r="F27" s="71">
        <f t="shared" si="4"/>
        <v>231.87087974539668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80</v>
      </c>
      <c r="C28" s="116">
        <v>0.25</v>
      </c>
      <c r="D28" s="13">
        <v>204</v>
      </c>
      <c r="E28" s="116">
        <f t="shared" si="4"/>
        <v>0.2841554898840645</v>
      </c>
      <c r="F28" s="71">
        <f t="shared" si="4"/>
        <v>231.87087974539668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91</v>
      </c>
      <c r="C29" s="116">
        <v>0.25</v>
      </c>
      <c r="D29" s="13">
        <v>204.75</v>
      </c>
      <c r="E29" s="116">
        <f>C29/$D$86</f>
        <v>0.2841554898840645</v>
      </c>
      <c r="F29" s="71">
        <f t="shared" si="4"/>
        <v>232.72334621504888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5">
        <v>1.75</v>
      </c>
      <c r="D32" s="13">
        <v>370.5</v>
      </c>
      <c r="E32" s="135">
        <f aca="true" t="shared" si="5" ref="E32:F34">C32/$D$86</f>
        <v>1.9890884291884519</v>
      </c>
      <c r="F32" s="71">
        <f t="shared" si="5"/>
        <v>421.11843600818366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99</v>
      </c>
      <c r="C33" s="135">
        <v>1.5</v>
      </c>
      <c r="D33" s="13">
        <v>370.75</v>
      </c>
      <c r="E33" s="135">
        <f t="shared" si="5"/>
        <v>1.7049329393043873</v>
      </c>
      <c r="F33" s="71">
        <f t="shared" si="5"/>
        <v>421.40259149806775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100</v>
      </c>
      <c r="C34" s="135">
        <v>1</v>
      </c>
      <c r="D34" s="66">
        <v>368.5</v>
      </c>
      <c r="E34" s="135">
        <f t="shared" si="5"/>
        <v>1.136621959536258</v>
      </c>
      <c r="F34" s="71">
        <f t="shared" si="5"/>
        <v>418.84519208911115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79</v>
      </c>
      <c r="C37" s="117">
        <v>0.01</v>
      </c>
      <c r="D37" s="75">
        <v>2.872</v>
      </c>
      <c r="E37" s="117">
        <f aca="true" t="shared" si="6" ref="E37:F39">C37*58.0164</f>
        <v>0.580164</v>
      </c>
      <c r="F37" s="71">
        <f t="shared" si="6"/>
        <v>166.62310079999997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86</v>
      </c>
      <c r="C38" s="117">
        <v>0.01</v>
      </c>
      <c r="D38" s="75">
        <v>2.892</v>
      </c>
      <c r="E38" s="117">
        <f t="shared" si="6"/>
        <v>0.580164</v>
      </c>
      <c r="F38" s="71">
        <f t="shared" si="6"/>
        <v>167.7834288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84</v>
      </c>
      <c r="C39" s="117">
        <v>0.016</v>
      </c>
      <c r="D39" s="75">
        <v>2.91</v>
      </c>
      <c r="E39" s="117">
        <f t="shared" si="6"/>
        <v>0.9282623999999999</v>
      </c>
      <c r="F39" s="71">
        <f t="shared" si="6"/>
        <v>168.827724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89</v>
      </c>
      <c r="C42" s="114">
        <v>0.07</v>
      </c>
      <c r="D42" s="75">
        <v>9.086</v>
      </c>
      <c r="E42" s="114">
        <f aca="true" t="shared" si="7" ref="E42:F44">C42*36.7437</f>
        <v>2.572059</v>
      </c>
      <c r="F42" s="71">
        <f t="shared" si="7"/>
        <v>333.85325819999997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81</v>
      </c>
      <c r="C43" s="114">
        <v>0.062</v>
      </c>
      <c r="D43" s="75">
        <v>9.21</v>
      </c>
      <c r="E43" s="114">
        <f t="shared" si="7"/>
        <v>2.2781094</v>
      </c>
      <c r="F43" s="71">
        <f t="shared" si="7"/>
        <v>338.409477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84</v>
      </c>
      <c r="C44" s="114">
        <v>0.062</v>
      </c>
      <c r="D44" s="75">
        <v>9.35</v>
      </c>
      <c r="E44" s="114">
        <f t="shared" si="7"/>
        <v>2.2781094</v>
      </c>
      <c r="F44" s="71">
        <f t="shared" si="7"/>
        <v>343.553595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73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90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97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79</v>
      </c>
      <c r="C52" s="114">
        <v>1.2</v>
      </c>
      <c r="D52" s="76">
        <v>308</v>
      </c>
      <c r="E52" s="114">
        <f aca="true" t="shared" si="8" ref="E52:F54">C52*1.1023</f>
        <v>1.32276</v>
      </c>
      <c r="F52" s="76">
        <f t="shared" si="8"/>
        <v>339.5084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89</v>
      </c>
      <c r="C53" s="114">
        <v>1.2</v>
      </c>
      <c r="D53" s="76">
        <v>310</v>
      </c>
      <c r="E53" s="114">
        <f t="shared" si="8"/>
        <v>1.32276</v>
      </c>
      <c r="F53" s="76">
        <f t="shared" si="8"/>
        <v>341.713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81</v>
      </c>
      <c r="C54" s="114">
        <v>0.8</v>
      </c>
      <c r="D54" s="76">
        <v>313</v>
      </c>
      <c r="E54" s="114">
        <f>C54*1.1023</f>
        <v>0.8818400000000001</v>
      </c>
      <c r="F54" s="76">
        <f t="shared" si="8"/>
        <v>345.0199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1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0.02</v>
      </c>
      <c r="D57" s="71">
        <v>28.52</v>
      </c>
      <c r="E57" s="116">
        <f aca="true" t="shared" si="9" ref="E57:F59">C57/454*1000</f>
        <v>0.04405286343612335</v>
      </c>
      <c r="F57" s="71">
        <f t="shared" si="9"/>
        <v>62.81938325991189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93</v>
      </c>
      <c r="C58" s="116">
        <v>0.02</v>
      </c>
      <c r="D58" s="71">
        <v>28.74</v>
      </c>
      <c r="E58" s="116">
        <f t="shared" si="9"/>
        <v>0.04405286343612335</v>
      </c>
      <c r="F58" s="71">
        <f t="shared" si="9"/>
        <v>63.303964757709245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81</v>
      </c>
      <c r="C59" s="116">
        <v>0.02</v>
      </c>
      <c r="D59" s="71">
        <v>28.96</v>
      </c>
      <c r="E59" s="116">
        <f t="shared" si="9"/>
        <v>0.04405286343612335</v>
      </c>
      <c r="F59" s="71">
        <f t="shared" si="9"/>
        <v>63.7885462555066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4">
        <v>0.105</v>
      </c>
      <c r="D62" s="75">
        <v>10.69</v>
      </c>
      <c r="E62" s="114">
        <f aca="true" t="shared" si="10" ref="E62:F64">C62*22.026</f>
        <v>2.3127299999999997</v>
      </c>
      <c r="F62" s="71">
        <f t="shared" si="10"/>
        <v>235.45793999999998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81</v>
      </c>
      <c r="C63" s="114">
        <v>0.105</v>
      </c>
      <c r="D63" s="75">
        <v>10.87</v>
      </c>
      <c r="E63" s="114">
        <f t="shared" si="10"/>
        <v>2.3127299999999997</v>
      </c>
      <c r="F63" s="71">
        <f t="shared" si="10"/>
        <v>239.42261999999997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84</v>
      </c>
      <c r="C64" s="114">
        <v>0.105</v>
      </c>
      <c r="D64" s="75">
        <v>11.16</v>
      </c>
      <c r="E64" s="114">
        <f t="shared" si="10"/>
        <v>2.3127299999999997</v>
      </c>
      <c r="F64" s="71">
        <f t="shared" si="10"/>
        <v>245.81016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3" t="s">
        <v>94</v>
      </c>
      <c r="D66" s="154"/>
      <c r="E66" s="153" t="s">
        <v>23</v>
      </c>
      <c r="F66" s="154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92</v>
      </c>
      <c r="C67" s="114">
        <v>0.017</v>
      </c>
      <c r="D67" s="75">
        <v>1.22</v>
      </c>
      <c r="E67" s="114">
        <f aca="true" t="shared" si="11" ref="E67:F69">C67/3.785</f>
        <v>0.004491413474240423</v>
      </c>
      <c r="F67" s="71">
        <f t="shared" si="11"/>
        <v>0.32232496697490093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85</v>
      </c>
      <c r="C68" s="114">
        <v>0.017</v>
      </c>
      <c r="D68" s="75">
        <v>1.259</v>
      </c>
      <c r="E68" s="114">
        <f t="shared" si="11"/>
        <v>0.004491413474240423</v>
      </c>
      <c r="F68" s="71">
        <f t="shared" si="11"/>
        <v>0.3326287978863936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98</v>
      </c>
      <c r="C69" s="114">
        <v>0.012</v>
      </c>
      <c r="D69" s="75">
        <v>1.29</v>
      </c>
      <c r="E69" s="114">
        <f t="shared" si="11"/>
        <v>0.003170409511228534</v>
      </c>
      <c r="F69" s="71">
        <f t="shared" si="11"/>
        <v>0.34081902245706736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3" t="s">
        <v>25</v>
      </c>
      <c r="D71" s="154"/>
      <c r="E71" s="153" t="s">
        <v>26</v>
      </c>
      <c r="F71" s="154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92</v>
      </c>
      <c r="C72" s="142">
        <v>0.00325</v>
      </c>
      <c r="D72" s="126">
        <v>0.89575</v>
      </c>
      <c r="E72" s="142">
        <f>C72/454*100</f>
        <v>0.0007158590308370044</v>
      </c>
      <c r="F72" s="77">
        <f>D72/454*1000</f>
        <v>1.9730176211453743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85</v>
      </c>
      <c r="C73" s="142">
        <v>0.00475</v>
      </c>
      <c r="D73" s="126">
        <v>0.906</v>
      </c>
      <c r="E73" s="142">
        <f>C73/454*100</f>
        <v>0.0010462555066079295</v>
      </c>
      <c r="F73" s="77">
        <f>D73/454*1000</f>
        <v>1.9955947136563876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98</v>
      </c>
      <c r="C74" s="142">
        <v>0.0055</v>
      </c>
      <c r="D74" s="126">
        <v>0.92425</v>
      </c>
      <c r="E74" s="142">
        <f>C74/454*100</f>
        <v>0.001211453744493392</v>
      </c>
      <c r="F74" s="77">
        <f>D74/454*1000</f>
        <v>2.0357929515418505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60" t="s">
        <v>25</v>
      </c>
      <c r="D76" s="160"/>
      <c r="E76" s="153" t="s">
        <v>28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81</v>
      </c>
      <c r="C77" s="141">
        <v>0.0015</v>
      </c>
      <c r="D77" s="127">
        <v>0.1269</v>
      </c>
      <c r="E77" s="141">
        <f aca="true" t="shared" si="12" ref="E77:F79">C77/454*1000000</f>
        <v>3.303964757709251</v>
      </c>
      <c r="F77" s="71">
        <f t="shared" si="12"/>
        <v>279.51541850220264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84</v>
      </c>
      <c r="C78" s="141">
        <v>0.0015</v>
      </c>
      <c r="D78" s="127">
        <v>0.1289</v>
      </c>
      <c r="E78" s="141">
        <f t="shared" si="12"/>
        <v>3.303964757709251</v>
      </c>
      <c r="F78" s="71">
        <f t="shared" si="12"/>
        <v>283.92070484581495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96</v>
      </c>
      <c r="C79" s="141">
        <v>0.0015</v>
      </c>
      <c r="D79" s="127" t="s">
        <v>72</v>
      </c>
      <c r="E79" s="141">
        <f t="shared" si="12"/>
        <v>3.303964757709251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1.1366</v>
      </c>
      <c r="F85" s="128">
        <v>0.0088</v>
      </c>
      <c r="G85" s="128">
        <v>1.258</v>
      </c>
      <c r="H85" s="128">
        <v>1.011</v>
      </c>
      <c r="I85" s="128">
        <v>0.7461</v>
      </c>
      <c r="J85" s="128">
        <v>0.7205</v>
      </c>
      <c r="K85" s="128">
        <v>0.128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0.8798</v>
      </c>
      <c r="E86" s="129" t="s">
        <v>72</v>
      </c>
      <c r="F86" s="129">
        <v>0.0078</v>
      </c>
      <c r="G86" s="129">
        <v>1.1068</v>
      </c>
      <c r="H86" s="129">
        <v>0.8895</v>
      </c>
      <c r="I86" s="129">
        <v>0.6564</v>
      </c>
      <c r="J86" s="129">
        <v>0.6339</v>
      </c>
      <c r="K86" s="129">
        <v>0.1126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113.07</v>
      </c>
      <c r="E87" s="128">
        <v>128.5154</v>
      </c>
      <c r="F87" s="128" t="s">
        <v>72</v>
      </c>
      <c r="G87" s="128">
        <v>142.2421</v>
      </c>
      <c r="H87" s="128">
        <v>114.316</v>
      </c>
      <c r="I87" s="128">
        <v>84.3617</v>
      </c>
      <c r="J87" s="128">
        <v>81.4669</v>
      </c>
      <c r="K87" s="128">
        <v>14.4696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0.7949</v>
      </c>
      <c r="E88" s="129">
        <v>0.9035</v>
      </c>
      <c r="F88" s="129">
        <v>0.007</v>
      </c>
      <c r="G88" s="129" t="s">
        <v>72</v>
      </c>
      <c r="H88" s="129">
        <v>0.8037</v>
      </c>
      <c r="I88" s="129">
        <v>0.5931</v>
      </c>
      <c r="J88" s="129">
        <v>0.5727</v>
      </c>
      <c r="K88" s="129">
        <v>0.1017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0.9891</v>
      </c>
      <c r="E89" s="128">
        <v>1.1242</v>
      </c>
      <c r="F89" s="128">
        <v>0.0087</v>
      </c>
      <c r="G89" s="128">
        <v>1.2443</v>
      </c>
      <c r="H89" s="128" t="s">
        <v>72</v>
      </c>
      <c r="I89" s="128">
        <v>0.738</v>
      </c>
      <c r="J89" s="128">
        <v>0.7126</v>
      </c>
      <c r="K89" s="128">
        <v>0.1266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1.3403</v>
      </c>
      <c r="E90" s="129">
        <v>1.5234</v>
      </c>
      <c r="F90" s="129">
        <v>0.0119</v>
      </c>
      <c r="G90" s="129">
        <v>1.6861</v>
      </c>
      <c r="H90" s="129">
        <v>1.3551</v>
      </c>
      <c r="I90" s="129" t="s">
        <v>72</v>
      </c>
      <c r="J90" s="129">
        <v>0.9657</v>
      </c>
      <c r="K90" s="129">
        <v>0.1715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1.3879</v>
      </c>
      <c r="E91" s="128">
        <v>1.5775</v>
      </c>
      <c r="F91" s="128">
        <v>0.0123</v>
      </c>
      <c r="G91" s="128">
        <v>1.746</v>
      </c>
      <c r="H91" s="128">
        <v>1.4032</v>
      </c>
      <c r="I91" s="128">
        <v>1.0355</v>
      </c>
      <c r="J91" s="128" t="s">
        <v>72</v>
      </c>
      <c r="K91" s="128">
        <v>0.1776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7.8143</v>
      </c>
      <c r="E92" s="129">
        <v>8.8817</v>
      </c>
      <c r="F92" s="129">
        <v>0.0691</v>
      </c>
      <c r="G92" s="129">
        <v>9.8304</v>
      </c>
      <c r="H92" s="129">
        <v>7.9004</v>
      </c>
      <c r="I92" s="129">
        <v>5.8303</v>
      </c>
      <c r="J92" s="129">
        <v>5.6302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54</v>
      </c>
      <c r="C114" s="157"/>
      <c r="D114" s="157"/>
      <c r="E114" s="157"/>
      <c r="F114" s="157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55</v>
      </c>
      <c r="C115" s="143"/>
      <c r="D115" s="143"/>
      <c r="E115" s="143"/>
      <c r="F115" s="143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56</v>
      </c>
      <c r="C116" s="143"/>
      <c r="D116" s="143"/>
      <c r="E116" s="143"/>
      <c r="F116" s="143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57</v>
      </c>
      <c r="C117" s="143"/>
      <c r="D117" s="143"/>
      <c r="E117" s="143"/>
      <c r="F117" s="143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58</v>
      </c>
      <c r="C118" s="143"/>
      <c r="D118" s="143"/>
      <c r="E118" s="143"/>
      <c r="F118" s="143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59</v>
      </c>
      <c r="C119" s="143"/>
      <c r="D119" s="143"/>
      <c r="E119" s="143"/>
      <c r="F119" s="143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60</v>
      </c>
      <c r="C120" s="143"/>
      <c r="D120" s="143"/>
      <c r="E120" s="143"/>
      <c r="F120" s="143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61</v>
      </c>
      <c r="C121" s="159"/>
      <c r="D121" s="159"/>
      <c r="E121" s="159"/>
      <c r="F121" s="159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50"/>
      <c r="D123" s="152"/>
      <c r="E123" s="152"/>
      <c r="F123" s="151"/>
      <c r="G123" s="120"/>
      <c r="H123" s="120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20"/>
      <c r="H124" s="120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20"/>
      <c r="H125" s="120"/>
    </row>
    <row r="126" spans="2:8" ht="15" customHeight="1">
      <c r="B126" s="144" t="s">
        <v>69</v>
      </c>
      <c r="C126" s="146" t="s">
        <v>70</v>
      </c>
      <c r="D126" s="147"/>
      <c r="E126" s="146" t="s">
        <v>71</v>
      </c>
      <c r="F126" s="147"/>
      <c r="G126" s="120"/>
      <c r="H126" s="120"/>
    </row>
    <row r="127" spans="2:8" ht="15" customHeight="1">
      <c r="B127" s="145"/>
      <c r="C127" s="148"/>
      <c r="D127" s="149"/>
      <c r="E127" s="148"/>
      <c r="F127" s="149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2018-12-11T04:36:09Z</dcterms:modified>
  <cp:category/>
  <cp:version/>
  <cp:contentType/>
  <cp:contentStatus/>
</cp:coreProperties>
</file>