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<sst xmlns="http://schemas.openxmlformats.org/spreadsheetml/2006/main" count="352" uniqueCount="131">
  <si>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</si>
  <si>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</si>
  <si>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</si>
  <si>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</si>
  <si>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</si>
  <si>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</si>
  <si>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</si>
  <si>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</si>
  <si>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</si>
  <si>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</si>
  <si>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</si>
  <si>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</si>
  <si>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</si>
  <si>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</si>
  <si>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</si>
  <si>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</si>
  <si>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</si>
  <si>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</si>
  <si>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</si>
  <si>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</si>
  <si>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</si>
  <si>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</si>
  <si>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</si>
  <si>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</si>
  <si>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</si>
  <si>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</si>
  <si>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</si>
  <si>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</si>
  <si>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</si>
  <si>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</si>
  <si>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</si>
  <si>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</si>
  <si>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</si>
  <si>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</si>
  <si>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</si>
  <si>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</si>
  <si>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</si>
  <si>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</si>
  <si>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</si>
  <si>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</si>
  <si>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</si>
  <si>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</si>
  <si>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</si>
  <si>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</si>
  <si>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</si>
  <si>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</si>
  <si>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</si>
  <si>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</si>
  <si>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</si>
  <si>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</si>
  <si>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</si>
  <si>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</si>
  <si>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</si>
  <si>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</si>
  <si>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</si>
  <si>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</si>
  <si>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</si>
  <si>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</si>
  <si>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</si>
  <si>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</si>
  <si>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</si>
  <si>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</si>
  <si>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</si>
  <si>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</si>
  <si>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</si>
  <si>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</si>
  <si>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</si>
  <si>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</si>
  <si>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</si>
  <si>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</si>
  <si>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</si>
  <si>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</si>
  <si>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</si>
  <si>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</si>
  <si>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</si>
  <si>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</si>
  <si>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</si>
  <si>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</si>
  <si>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</si>
  <si>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</si>
  <si>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</si>
  <si>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</si>
  <si>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</si>
  <si>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</si>
  <si>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</si>
  <si>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</si>
  <si>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</si>
  <si>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</si>
  <si>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</si>
  <si>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</si>
  <si>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</si>
  <si>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</si>
  <si>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</si>
  <si>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</si>
  <si>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</si>
  <si>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</si>
  <si>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</si>
  <si>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</si>
  <si>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</si>
  <si>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</si>
  <si>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</si>
  <si>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</si>
  <si>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</si>
  <si>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</si>
  <si>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</si>
  <si>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</si>
  <si>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</si>
  <si>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</si>
  <si>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-Серпень'21 (€/МT)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</si>
  <si>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</si>
  <si>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</si>
  <si>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</si>
  <si>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</si>
  <si>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</si>
  <si>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</si>
  <si>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</si>
  <si>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</si>
  <si>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</si>
  <si>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</si>
  <si>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</si>
  <si>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</si>
  <si>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</si>
  <si>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</si>
  <si>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</si>
  <si>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</si>
  <si>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</si>
  <si>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</si>
  <si>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</si>
  <si>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</si>
  <si>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</si>
  <si>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>10 вересня 2021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</si>
</sst>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92D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200" fontId="81" fillId="0" borderId="10" xfId="0" applyNumberFormat="1" applyFont="1" applyFill="1" applyBorder="1" applyAlignment="1">
      <alignment horizontal="center" vertical="top" wrapText="1"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00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>
      <alignment horizontal="center" vertical="top" wrapText="1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2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 quotePrefix="1">
      <alignment horizontal="center" vertical="top" wrapText="1"/>
    </xf>
    <xf numFmtId="202" fontId="8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M78" sqref="M78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87" t="s">
        <v>130</v>
      </c>
      <c r="D4" s="188"/>
      <c r="E4" s="188"/>
      <c r="F4" s="189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5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97">
        <v>0.66</v>
      </c>
      <c r="D7" s="13">
        <v>5.032</v>
      </c>
      <c r="E7" s="197">
        <f aca="true" t="shared" si="0" ref="E7:F9">C7*39.3683</f>
        <v>25.983078</v>
      </c>
      <c r="F7" s="12">
        <f t="shared" si="0"/>
        <v>198.10128559999998</v>
      </c>
    </row>
    <row r="8" spans="2:6" s="5" customFormat="1" ht="15">
      <c r="B8" s="23" t="s">
        <v>110</v>
      </c>
      <c r="C8" s="197">
        <v>0.74</v>
      </c>
      <c r="D8" s="13">
        <v>5.16</v>
      </c>
      <c r="E8" s="197">
        <f t="shared" si="0"/>
        <v>29.132541999999997</v>
      </c>
      <c r="F8" s="12">
        <f t="shared" si="0"/>
        <v>203.14042799999999</v>
      </c>
    </row>
    <row r="9" spans="2:17" s="5" customFormat="1" ht="15">
      <c r="B9" s="23" t="s">
        <v>111</v>
      </c>
      <c r="C9" s="197">
        <v>0.74</v>
      </c>
      <c r="D9" s="13">
        <v>5.25</v>
      </c>
      <c r="E9" s="197">
        <f t="shared" si="0"/>
        <v>29.132541999999997</v>
      </c>
      <c r="F9" s="12">
        <f t="shared" si="0"/>
        <v>206.683575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75" t="s">
        <v>78</v>
      </c>
      <c r="D11" s="176"/>
      <c r="E11" s="175" t="s">
        <v>6</v>
      </c>
      <c r="F11" s="176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108</v>
      </c>
      <c r="C17" s="123">
        <v>1.75</v>
      </c>
      <c r="D17" s="68">
        <v>211.75</v>
      </c>
      <c r="E17" s="123">
        <f aca="true" t="shared" si="1" ref="E17:F19">C17/$E$86</f>
        <v>1.4812933807347215</v>
      </c>
      <c r="F17" s="68">
        <f t="shared" si="1"/>
        <v>179.2364990689013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112</v>
      </c>
      <c r="C18" s="123">
        <v>0</v>
      </c>
      <c r="D18" s="12">
        <v>214</v>
      </c>
      <c r="E18" s="123">
        <f t="shared" si="1"/>
        <v>0</v>
      </c>
      <c r="F18" s="68">
        <f t="shared" si="1"/>
        <v>181.14101912984594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113</v>
      </c>
      <c r="C19" s="123">
        <v>1.75</v>
      </c>
      <c r="D19" s="12">
        <v>214</v>
      </c>
      <c r="E19" s="123">
        <f t="shared" si="1"/>
        <v>1.4812933807347215</v>
      </c>
      <c r="F19" s="68">
        <f t="shared" si="1"/>
        <v>181.14101912984594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75" t="s">
        <v>5</v>
      </c>
      <c r="D21" s="176"/>
      <c r="E21" s="183" t="s">
        <v>6</v>
      </c>
      <c r="F21" s="183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23">
        <v>0.64</v>
      </c>
      <c r="D22" s="68">
        <v>6.654</v>
      </c>
      <c r="E22" s="123">
        <f aca="true" t="shared" si="2" ref="E22:F24">C22*36.7437</f>
        <v>23.515967999999997</v>
      </c>
      <c r="F22" s="12">
        <f t="shared" si="2"/>
        <v>244.4925798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23">
        <v>0.36</v>
      </c>
      <c r="D23" s="12">
        <v>6.886</v>
      </c>
      <c r="E23" s="123">
        <f t="shared" si="2"/>
        <v>13.227731999999998</v>
      </c>
      <c r="F23" s="12">
        <f t="shared" si="2"/>
        <v>253.01711819999997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114</v>
      </c>
      <c r="C24" s="123">
        <v>0.26</v>
      </c>
      <c r="D24" s="12">
        <v>6.992</v>
      </c>
      <c r="E24" s="123">
        <f t="shared" si="2"/>
        <v>9.553362</v>
      </c>
      <c r="F24" s="12">
        <f t="shared" si="2"/>
        <v>256.91195039999997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3" t="s">
        <v>9</v>
      </c>
      <c r="D26" s="183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116</v>
      </c>
      <c r="C27" s="197">
        <v>0.75</v>
      </c>
      <c r="D27" s="68">
        <v>236</v>
      </c>
      <c r="E27" s="197">
        <f aca="true" t="shared" si="3" ref="E27:F29">C27/$E$86</f>
        <v>0.6348400203148806</v>
      </c>
      <c r="F27" s="68">
        <f t="shared" si="3"/>
        <v>199.76299305908245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115</v>
      </c>
      <c r="C28" s="123">
        <v>0.75</v>
      </c>
      <c r="D28" s="12">
        <v>238.75</v>
      </c>
      <c r="E28" s="123">
        <f t="shared" si="3"/>
        <v>0.6348400203148806</v>
      </c>
      <c r="F28" s="68">
        <f t="shared" si="3"/>
        <v>202.090739800237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117</v>
      </c>
      <c r="C29" s="123">
        <v>0.75</v>
      </c>
      <c r="D29" s="12">
        <v>236.75</v>
      </c>
      <c r="E29" s="123">
        <f t="shared" si="3"/>
        <v>0.6348400203148806</v>
      </c>
      <c r="F29" s="68">
        <f t="shared" si="3"/>
        <v>200.39783307939732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83" t="s">
        <v>12</v>
      </c>
      <c r="D31" s="183"/>
      <c r="E31" s="183" t="s">
        <v>10</v>
      </c>
      <c r="F31" s="183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112</v>
      </c>
      <c r="C32" s="197">
        <v>1</v>
      </c>
      <c r="D32" s="12">
        <v>571</v>
      </c>
      <c r="E32" s="197">
        <f aca="true" t="shared" si="4" ref="E32:F34">C32/$E$86</f>
        <v>0.8464533604198409</v>
      </c>
      <c r="F32" s="68">
        <f t="shared" si="4"/>
        <v>483.32486879972913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118</v>
      </c>
      <c r="C33" s="123">
        <v>1</v>
      </c>
      <c r="D33" s="12">
        <v>563</v>
      </c>
      <c r="E33" s="123">
        <f t="shared" si="4"/>
        <v>0.8464533604198409</v>
      </c>
      <c r="F33" s="68">
        <f t="shared" si="4"/>
        <v>476.5532419163704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119</v>
      </c>
      <c r="C34" s="123">
        <v>0</v>
      </c>
      <c r="D34" s="12">
        <v>557.25</v>
      </c>
      <c r="E34" s="123">
        <f t="shared" si="4"/>
        <v>0</v>
      </c>
      <c r="F34" s="68">
        <f t="shared" si="4"/>
        <v>471.6861350939563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73" t="s">
        <v>5</v>
      </c>
      <c r="D36" s="174"/>
      <c r="E36" s="173" t="s">
        <v>6</v>
      </c>
      <c r="F36" s="174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98">
        <v>3.6</v>
      </c>
      <c r="D37" s="72">
        <v>484</v>
      </c>
      <c r="E37" s="198">
        <f aca="true" t="shared" si="5" ref="E37:F39">C37*58.0164</f>
        <v>208.85904</v>
      </c>
      <c r="F37" s="68">
        <f t="shared" si="5"/>
        <v>28079.937599999997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98">
        <v>5.4</v>
      </c>
      <c r="D38" s="72">
        <v>493</v>
      </c>
      <c r="E38" s="198">
        <f t="shared" si="5"/>
        <v>313.28856</v>
      </c>
      <c r="F38" s="68">
        <f t="shared" si="5"/>
        <v>28602.085199999998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111</v>
      </c>
      <c r="C39" s="198">
        <v>4.4</v>
      </c>
      <c r="D39" s="72">
        <v>492.4</v>
      </c>
      <c r="E39" s="198">
        <f t="shared" si="5"/>
        <v>255.27216</v>
      </c>
      <c r="F39" s="68">
        <f t="shared" si="5"/>
        <v>28567.275359999996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73" t="s">
        <v>5</v>
      </c>
      <c r="D41" s="174"/>
      <c r="E41" s="173" t="s">
        <v>6</v>
      </c>
      <c r="F41" s="174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120</v>
      </c>
      <c r="C42" s="199">
        <v>1.64</v>
      </c>
      <c r="D42" s="72">
        <v>12.88</v>
      </c>
      <c r="E42" s="199">
        <f>C42*36.7437</f>
        <v>60.25966799999999</v>
      </c>
      <c r="F42" s="68">
        <f aca="true" t="shared" si="6" ref="E42:F44">D42*36.7437</f>
        <v>473.258856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121</v>
      </c>
      <c r="C43" s="199">
        <v>1.6</v>
      </c>
      <c r="D43" s="72">
        <v>12.81</v>
      </c>
      <c r="E43" s="199">
        <f t="shared" si="6"/>
        <v>58.789919999999995</v>
      </c>
      <c r="F43" s="68">
        <f t="shared" si="6"/>
        <v>470.68679699999996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122</v>
      </c>
      <c r="C44" s="199">
        <v>1.6</v>
      </c>
      <c r="D44" s="72">
        <v>12.97</v>
      </c>
      <c r="E44" s="199">
        <f t="shared" si="6"/>
        <v>58.789919999999995</v>
      </c>
      <c r="F44" s="68">
        <f t="shared" si="6"/>
        <v>476.565789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75" t="s">
        <v>73</v>
      </c>
      <c r="D46" s="176"/>
      <c r="E46" s="175" t="s">
        <v>6</v>
      </c>
      <c r="F46" s="176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3" t="s">
        <v>16</v>
      </c>
      <c r="D51" s="174"/>
      <c r="E51" s="173" t="s">
        <v>6</v>
      </c>
      <c r="F51" s="174"/>
      <c r="G51"/>
      <c r="H51"/>
      <c r="I51"/>
      <c r="J51" s="5"/>
    </row>
    <row r="52" spans="2:19" s="21" customFormat="1" ht="15">
      <c r="B52" s="23" t="s">
        <v>123</v>
      </c>
      <c r="C52" s="172">
        <v>5.7</v>
      </c>
      <c r="D52" s="73">
        <v>342</v>
      </c>
      <c r="E52" s="172">
        <f>C52*1.1023</f>
        <v>6.283110000000001</v>
      </c>
      <c r="F52" s="73">
        <f aca="true" t="shared" si="7" ref="E52:F54">D52*1.1023</f>
        <v>376.9866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121</v>
      </c>
      <c r="C53" s="172">
        <v>4.4</v>
      </c>
      <c r="D53" s="73">
        <v>340</v>
      </c>
      <c r="E53" s="172">
        <f t="shared" si="7"/>
        <v>4.85012</v>
      </c>
      <c r="F53" s="73">
        <f t="shared" si="7"/>
        <v>374.78200000000004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124</v>
      </c>
      <c r="C54" s="172">
        <v>4.6</v>
      </c>
      <c r="D54" s="73">
        <v>342.5</v>
      </c>
      <c r="E54" s="172">
        <f t="shared" si="7"/>
        <v>5.07058</v>
      </c>
      <c r="F54" s="73">
        <f t="shared" si="7"/>
        <v>377.53775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73" t="s">
        <v>18</v>
      </c>
      <c r="D56" s="174"/>
      <c r="E56" s="173" t="s">
        <v>19</v>
      </c>
      <c r="F56" s="174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123</v>
      </c>
      <c r="C57" s="110">
        <v>0.28</v>
      </c>
      <c r="D57" s="68">
        <v>55.72</v>
      </c>
      <c r="E57" s="110">
        <f aca="true" t="shared" si="8" ref="E57:F59">C57/454*1000</f>
        <v>0.6167400881057269</v>
      </c>
      <c r="F57" s="68">
        <f t="shared" si="8"/>
        <v>122.73127753303964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121</v>
      </c>
      <c r="C58" s="110">
        <v>0.28</v>
      </c>
      <c r="D58" s="68">
        <v>55.84</v>
      </c>
      <c r="E58" s="110">
        <f t="shared" si="8"/>
        <v>0.6167400881057269</v>
      </c>
      <c r="F58" s="68">
        <f t="shared" si="8"/>
        <v>122.9955947136564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124</v>
      </c>
      <c r="C59" s="110">
        <v>0.2</v>
      </c>
      <c r="D59" s="68">
        <v>56.07</v>
      </c>
      <c r="E59" s="110">
        <f t="shared" si="8"/>
        <v>0.4405286343612335</v>
      </c>
      <c r="F59" s="68">
        <f t="shared" si="8"/>
        <v>123.50220264317181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73" t="s">
        <v>21</v>
      </c>
      <c r="D61" s="174"/>
      <c r="E61" s="173" t="s">
        <v>6</v>
      </c>
      <c r="F61" s="174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72">
        <v>0.175</v>
      </c>
      <c r="D62" s="72">
        <v>13.255</v>
      </c>
      <c r="E62" s="172">
        <f aca="true" t="shared" si="9" ref="E62:F64">C62*22.026</f>
        <v>3.8545499999999997</v>
      </c>
      <c r="F62" s="68">
        <f t="shared" si="9"/>
        <v>291.95463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122</v>
      </c>
      <c r="C63" s="172">
        <v>0.17</v>
      </c>
      <c r="D63" s="72">
        <v>13.435</v>
      </c>
      <c r="E63" s="172">
        <f t="shared" si="9"/>
        <v>3.7444200000000003</v>
      </c>
      <c r="F63" s="68">
        <f t="shared" si="9"/>
        <v>295.91931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72">
        <v>0.155</v>
      </c>
      <c r="D64" s="72">
        <v>13.67</v>
      </c>
      <c r="E64" s="172">
        <f t="shared" si="9"/>
        <v>3.41403</v>
      </c>
      <c r="F64" s="68">
        <f t="shared" si="9"/>
        <v>301.09542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73" t="s">
        <v>76</v>
      </c>
      <c r="D66" s="174"/>
      <c r="E66" s="173" t="s">
        <v>23</v>
      </c>
      <c r="F66" s="174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109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125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73" t="s">
        <v>25</v>
      </c>
      <c r="D71" s="174"/>
      <c r="E71" s="173" t="s">
        <v>26</v>
      </c>
      <c r="F71" s="174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171">
        <v>0.125</v>
      </c>
      <c r="D72" s="118">
        <v>1.1289</v>
      </c>
      <c r="E72" s="171">
        <f>C72/454*100</f>
        <v>0.027533039647577095</v>
      </c>
      <c r="F72" s="74">
        <f>D72/454*1000</f>
        <v>2.4865638766519824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120</v>
      </c>
      <c r="C73" s="171">
        <v>0.625</v>
      </c>
      <c r="D73" s="118">
        <v>1.133</v>
      </c>
      <c r="E73" s="171">
        <f>C73/454*100</f>
        <v>0.13766519823788548</v>
      </c>
      <c r="F73" s="74">
        <f>D73/454*1000</f>
        <v>2.495594713656388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121</v>
      </c>
      <c r="C74" s="171">
        <v>0.8</v>
      </c>
      <c r="D74" s="118">
        <v>1.13525</v>
      </c>
      <c r="E74" s="171">
        <f>C74/454*100</f>
        <v>0.1762114537444934</v>
      </c>
      <c r="F74" s="74">
        <f>D74/454*1000</f>
        <v>2.500550660792952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73" t="s">
        <v>25</v>
      </c>
      <c r="D76" s="174"/>
      <c r="E76" s="173" t="s">
        <v>28</v>
      </c>
      <c r="F76" s="174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124</v>
      </c>
      <c r="C77" s="164">
        <v>0.0045</v>
      </c>
      <c r="D77" s="119" t="s">
        <v>72</v>
      </c>
      <c r="E77" s="164">
        <f>C77/454*1000000</f>
        <v>9.911894273127752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128</v>
      </c>
      <c r="C78" s="164">
        <v>0.0041</v>
      </c>
      <c r="D78" s="119" t="s">
        <v>72</v>
      </c>
      <c r="E78" s="164">
        <f>C78/454*1000000</f>
        <v>9.030837004405287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129</v>
      </c>
      <c r="C79" s="164">
        <v>0.0035</v>
      </c>
      <c r="D79" s="119" t="s">
        <v>72</v>
      </c>
      <c r="E79" s="164">
        <f>C79/454*1000000</f>
        <v>7.709251101321587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7"/>
      <c r="D84" s="168" t="s">
        <v>30</v>
      </c>
      <c r="E84" s="168" t="s">
        <v>31</v>
      </c>
      <c r="F84" s="168" t="s">
        <v>32</v>
      </c>
      <c r="G84" s="168" t="s">
        <v>33</v>
      </c>
      <c r="H84" s="168" t="s">
        <v>34</v>
      </c>
      <c r="I84" s="168" t="s">
        <v>35</v>
      </c>
      <c r="J84" s="168" t="s">
        <v>36</v>
      </c>
      <c r="K84" s="168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9"/>
      <c r="D85" s="166"/>
      <c r="E85" s="166"/>
      <c r="F85" s="166"/>
      <c r="G85" s="166"/>
      <c r="H85" s="166"/>
      <c r="I85" s="166"/>
      <c r="J85" s="166"/>
      <c r="K85" s="166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70" t="s">
        <v>30</v>
      </c>
      <c r="D86" s="166" t="s">
        <v>72</v>
      </c>
      <c r="E86" s="166">
        <v>1.1814</v>
      </c>
      <c r="F86" s="166">
        <v>0.0091</v>
      </c>
      <c r="G86" s="166">
        <v>1.3843</v>
      </c>
      <c r="H86" s="166">
        <v>1.0891</v>
      </c>
      <c r="I86" s="166">
        <v>0.7884</v>
      </c>
      <c r="J86" s="166">
        <v>0.7359</v>
      </c>
      <c r="K86" s="166">
        <v>0.1286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9" t="s">
        <v>31</v>
      </c>
      <c r="D87" s="166">
        <v>0.8465</v>
      </c>
      <c r="E87" s="166" t="s">
        <v>72</v>
      </c>
      <c r="F87" s="166">
        <v>0.0077</v>
      </c>
      <c r="G87" s="166">
        <v>1.1717</v>
      </c>
      <c r="H87" s="166">
        <v>0.9219</v>
      </c>
      <c r="I87" s="166">
        <v>0.6673</v>
      </c>
      <c r="J87" s="166">
        <v>0.6229</v>
      </c>
      <c r="K87" s="166">
        <v>0.1088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70" t="s">
        <v>32</v>
      </c>
      <c r="D88" s="166">
        <v>109.89</v>
      </c>
      <c r="E88" s="166">
        <v>129.824</v>
      </c>
      <c r="F88" s="166" t="s">
        <v>72</v>
      </c>
      <c r="G88" s="166">
        <v>152.1207</v>
      </c>
      <c r="H88" s="166">
        <v>119.6798</v>
      </c>
      <c r="I88" s="166">
        <v>86.6367</v>
      </c>
      <c r="J88" s="166">
        <v>80.8681</v>
      </c>
      <c r="K88" s="166">
        <v>14.1305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9" t="s">
        <v>33</v>
      </c>
      <c r="D89" s="166">
        <v>0.7224</v>
      </c>
      <c r="E89" s="166">
        <v>0.8534</v>
      </c>
      <c r="F89" s="166">
        <v>0.0066</v>
      </c>
      <c r="G89" s="166" t="s">
        <v>72</v>
      </c>
      <c r="H89" s="166">
        <v>0.7867</v>
      </c>
      <c r="I89" s="166">
        <v>0.5695</v>
      </c>
      <c r="J89" s="166">
        <v>0.5316</v>
      </c>
      <c r="K89" s="166">
        <v>0.0929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70" t="s">
        <v>34</v>
      </c>
      <c r="D90" s="166">
        <v>0.9182</v>
      </c>
      <c r="E90" s="166">
        <v>1.0848</v>
      </c>
      <c r="F90" s="166">
        <v>0.0084</v>
      </c>
      <c r="G90" s="166">
        <v>1.2711</v>
      </c>
      <c r="H90" s="166" t="s">
        <v>72</v>
      </c>
      <c r="I90" s="166">
        <v>0.7239</v>
      </c>
      <c r="J90" s="166">
        <v>0.6757</v>
      </c>
      <c r="K90" s="166">
        <v>0.1181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9" t="s">
        <v>35</v>
      </c>
      <c r="D91" s="166">
        <v>1.2684</v>
      </c>
      <c r="E91" s="166">
        <v>1.4985</v>
      </c>
      <c r="F91" s="166">
        <v>0.0115</v>
      </c>
      <c r="G91" s="166">
        <v>1.7558</v>
      </c>
      <c r="H91" s="166">
        <v>1.3814</v>
      </c>
      <c r="I91" s="166" t="s">
        <v>72</v>
      </c>
      <c r="J91" s="166">
        <v>0.9334</v>
      </c>
      <c r="K91" s="166">
        <v>0.1631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70" t="s">
        <v>36</v>
      </c>
      <c r="D92" s="166">
        <v>1.3589</v>
      </c>
      <c r="E92" s="166">
        <v>1.6054</v>
      </c>
      <c r="F92" s="166">
        <v>0.0124</v>
      </c>
      <c r="G92" s="166">
        <v>1.8811</v>
      </c>
      <c r="H92" s="166">
        <v>1.4799</v>
      </c>
      <c r="I92" s="166">
        <v>1.0713</v>
      </c>
      <c r="J92" s="166" t="s">
        <v>72</v>
      </c>
      <c r="K92" s="166">
        <v>0.1747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9" t="s">
        <v>37</v>
      </c>
      <c r="D93" s="166">
        <v>7.7768</v>
      </c>
      <c r="E93" s="166">
        <v>9.1875</v>
      </c>
      <c r="F93" s="166">
        <v>0.0708</v>
      </c>
      <c r="G93" s="166">
        <v>10.7654</v>
      </c>
      <c r="H93" s="166">
        <v>8.4696</v>
      </c>
      <c r="I93" s="166">
        <v>6.1312</v>
      </c>
      <c r="J93" s="166">
        <v>5.7229</v>
      </c>
      <c r="K93" s="166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0.007702736011831402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6" t="s">
        <v>54</v>
      </c>
      <c r="C114" s="186"/>
      <c r="D114" s="186"/>
      <c r="E114" s="186"/>
      <c r="F114" s="186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5" t="s">
        <v>55</v>
      </c>
      <c r="C115" s="185"/>
      <c r="D115" s="185"/>
      <c r="E115" s="185"/>
      <c r="F115" s="185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5" t="s">
        <v>56</v>
      </c>
      <c r="C116" s="185"/>
      <c r="D116" s="185"/>
      <c r="E116" s="185"/>
      <c r="F116" s="185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5" t="s">
        <v>57</v>
      </c>
      <c r="C117" s="185"/>
      <c r="D117" s="185"/>
      <c r="E117" s="185"/>
      <c r="F117" s="185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5" t="s">
        <v>58</v>
      </c>
      <c r="C118" s="185"/>
      <c r="D118" s="185"/>
      <c r="E118" s="185"/>
      <c r="F118" s="185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5" t="s">
        <v>59</v>
      </c>
      <c r="C119" s="185"/>
      <c r="D119" s="185"/>
      <c r="E119" s="185"/>
      <c r="F119" s="185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5" t="s">
        <v>60</v>
      </c>
      <c r="C120" s="185"/>
      <c r="D120" s="185"/>
      <c r="E120" s="185"/>
      <c r="F120" s="185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4" t="s">
        <v>61</v>
      </c>
      <c r="C121" s="184"/>
      <c r="D121" s="184"/>
      <c r="E121" s="184"/>
      <c r="F121" s="184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1"/>
      <c r="D123" s="192"/>
      <c r="E123" s="192"/>
      <c r="F123" s="182"/>
      <c r="G123" s="112"/>
      <c r="H123" s="112"/>
    </row>
    <row r="124" spans="2:8" ht="15" customHeight="1">
      <c r="B124" s="31" t="s">
        <v>63</v>
      </c>
      <c r="C124" s="181" t="s">
        <v>64</v>
      </c>
      <c r="D124" s="182"/>
      <c r="E124" s="181" t="s">
        <v>65</v>
      </c>
      <c r="F124" s="182"/>
      <c r="G124" s="112"/>
      <c r="H124" s="112"/>
    </row>
    <row r="125" spans="2:8" ht="15" customHeight="1">
      <c r="B125" s="31" t="s">
        <v>66</v>
      </c>
      <c r="C125" s="181" t="s">
        <v>67</v>
      </c>
      <c r="D125" s="182"/>
      <c r="E125" s="181" t="s">
        <v>68</v>
      </c>
      <c r="F125" s="182"/>
      <c r="G125" s="112"/>
      <c r="H125" s="112"/>
    </row>
    <row r="126" spans="2:8" ht="15" customHeight="1">
      <c r="B126" s="190" t="s">
        <v>69</v>
      </c>
      <c r="C126" s="177" t="s">
        <v>70</v>
      </c>
      <c r="D126" s="178"/>
      <c r="E126" s="177" t="s">
        <v>71</v>
      </c>
      <c r="F126" s="178"/>
      <c r="G126" s="112"/>
      <c r="H126" s="112"/>
    </row>
    <row r="127" spans="2:8" ht="15" customHeight="1">
      <c r="B127" s="191"/>
      <c r="C127" s="179"/>
      <c r="D127" s="180"/>
      <c r="E127" s="179"/>
      <c r="F127" s="180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4" t="s">
        <v>86</v>
      </c>
      <c r="D4" s="195"/>
      <c r="E4" s="195"/>
      <c r="F4" s="196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75" t="s">
        <v>5</v>
      </c>
      <c r="D6" s="176"/>
      <c r="E6" s="175" t="s">
        <v>6</v>
      </c>
      <c r="F6" s="176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75" t="s">
        <v>7</v>
      </c>
      <c r="D11" s="176"/>
      <c r="E11" s="175" t="s">
        <v>6</v>
      </c>
      <c r="F11" s="176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3" t="s">
        <v>78</v>
      </c>
      <c r="D16" s="183"/>
      <c r="E16" s="175" t="s">
        <v>6</v>
      </c>
      <c r="F16" s="176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75" t="s">
        <v>5</v>
      </c>
      <c r="D21" s="176"/>
      <c r="E21" s="183" t="s">
        <v>6</v>
      </c>
      <c r="F21" s="183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3" t="s">
        <v>9</v>
      </c>
      <c r="D26" s="183"/>
      <c r="E26" s="175" t="s">
        <v>10</v>
      </c>
      <c r="F26" s="176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3" t="s">
        <v>12</v>
      </c>
      <c r="D31" s="183"/>
      <c r="E31" s="183" t="s">
        <v>10</v>
      </c>
      <c r="F31" s="183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73" t="s">
        <v>5</v>
      </c>
      <c r="D36" s="174"/>
      <c r="E36" s="173" t="s">
        <v>6</v>
      </c>
      <c r="F36" s="174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73" t="s">
        <v>5</v>
      </c>
      <c r="D41" s="174"/>
      <c r="E41" s="173" t="s">
        <v>6</v>
      </c>
      <c r="F41" s="174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3" t="s">
        <v>73</v>
      </c>
      <c r="D46" s="183"/>
      <c r="E46" s="175" t="s">
        <v>6</v>
      </c>
      <c r="F46" s="176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3" t="s">
        <v>16</v>
      </c>
      <c r="D51" s="174"/>
      <c r="E51" s="173" t="s">
        <v>6</v>
      </c>
      <c r="F51" s="174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73" t="s">
        <v>18</v>
      </c>
      <c r="D56" s="174"/>
      <c r="E56" s="173" t="s">
        <v>19</v>
      </c>
      <c r="F56" s="174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73" t="s">
        <v>21</v>
      </c>
      <c r="D61" s="174"/>
      <c r="E61" s="173" t="s">
        <v>6</v>
      </c>
      <c r="F61" s="174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73" t="s">
        <v>76</v>
      </c>
      <c r="D66" s="174"/>
      <c r="E66" s="173" t="s">
        <v>23</v>
      </c>
      <c r="F66" s="174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73" t="s">
        <v>25</v>
      </c>
      <c r="D71" s="174"/>
      <c r="E71" s="173" t="s">
        <v>26</v>
      </c>
      <c r="F71" s="174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3" t="s">
        <v>25</v>
      </c>
      <c r="D76" s="193"/>
      <c r="E76" s="173" t="s">
        <v>28</v>
      </c>
      <c r="F76" s="174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6" t="s">
        <v>54</v>
      </c>
      <c r="C114" s="186"/>
      <c r="D114" s="186"/>
      <c r="E114" s="186"/>
      <c r="F114" s="186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5" t="s">
        <v>55</v>
      </c>
      <c r="C115" s="185"/>
      <c r="D115" s="185"/>
      <c r="E115" s="185"/>
      <c r="F115" s="185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5" t="s">
        <v>56</v>
      </c>
      <c r="C116" s="185"/>
      <c r="D116" s="185"/>
      <c r="E116" s="185"/>
      <c r="F116" s="185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5" t="s">
        <v>57</v>
      </c>
      <c r="C117" s="185"/>
      <c r="D117" s="185"/>
      <c r="E117" s="185"/>
      <c r="F117" s="185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5" t="s">
        <v>58</v>
      </c>
      <c r="C118" s="185"/>
      <c r="D118" s="185"/>
      <c r="E118" s="185"/>
      <c r="F118" s="185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5" t="s">
        <v>59</v>
      </c>
      <c r="C119" s="185"/>
      <c r="D119" s="185"/>
      <c r="E119" s="185"/>
      <c r="F119" s="185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5" t="s">
        <v>60</v>
      </c>
      <c r="C120" s="185"/>
      <c r="D120" s="185"/>
      <c r="E120" s="185"/>
      <c r="F120" s="185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4" t="s">
        <v>61</v>
      </c>
      <c r="C121" s="184"/>
      <c r="D121" s="184"/>
      <c r="E121" s="184"/>
      <c r="F121" s="184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1"/>
      <c r="D123" s="192"/>
      <c r="E123" s="192"/>
      <c r="F123" s="182"/>
      <c r="G123" s="112"/>
      <c r="H123" s="112"/>
    </row>
    <row r="124" spans="2:8" ht="30.75" customHeight="1">
      <c r="B124" s="31" t="s">
        <v>63</v>
      </c>
      <c r="C124" s="181" t="s">
        <v>64</v>
      </c>
      <c r="D124" s="182"/>
      <c r="E124" s="181" t="s">
        <v>65</v>
      </c>
      <c r="F124" s="182"/>
      <c r="G124" s="112"/>
      <c r="H124" s="112"/>
    </row>
    <row r="125" spans="2:8" ht="30.75" customHeight="1">
      <c r="B125" s="31" t="s">
        <v>66</v>
      </c>
      <c r="C125" s="181" t="s">
        <v>67</v>
      </c>
      <c r="D125" s="182"/>
      <c r="E125" s="181" t="s">
        <v>68</v>
      </c>
      <c r="F125" s="182"/>
      <c r="G125" s="112"/>
      <c r="H125" s="112"/>
    </row>
    <row r="126" spans="2:8" ht="15" customHeight="1">
      <c r="B126" s="190" t="s">
        <v>69</v>
      </c>
      <c r="C126" s="177" t="s">
        <v>70</v>
      </c>
      <c r="D126" s="178"/>
      <c r="E126" s="177" t="s">
        <v>71</v>
      </c>
      <c r="F126" s="178"/>
      <c r="G126" s="112"/>
      <c r="H126" s="112"/>
    </row>
    <row r="127" spans="2:8" ht="15" customHeight="1">
      <c r="B127" s="191"/>
      <c r="C127" s="179"/>
      <c r="D127" s="180"/>
      <c r="E127" s="179"/>
      <c r="F127" s="180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Ярослава</cp:lastModifiedBy>
  <dcterms:created xsi:type="dcterms:W3CDTF">2015-11-06T07:22:19Z</dcterms:created>
  <dcterms:modified xsi:type="dcterms:W3CDTF">2021-09-12T19:31:23Z</dcterms:modified>
  <cp:category/>
  <cp:version/>
  <cp:contentType/>
  <cp:contentStatus/>
</cp:coreProperties>
</file>