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<sst xmlns="http://schemas.openxmlformats.org/spreadsheetml/2006/main" count="176" uniqueCount="103">
  <si>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</si>
  <si>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</si>
  <si>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</si>
  <si>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</si>
  <si>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</si>
  <si>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</si>
  <si>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</si>
  <si>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</si>
  <si>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</si>
  <si>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</si>
  <si>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</si>
  <si>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</si>
  <si>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</si>
  <si>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</si>
  <si>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</si>
  <si>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</si>
  <si>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</si>
  <si>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</si>
  <si>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</si>
  <si>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</si>
  <si>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</si>
  <si>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</si>
  <si>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</si>
  <si>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</si>
  <si>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</si>
  <si>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</si>
  <si>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</si>
  <si>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</si>
  <si>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</si>
  <si>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</si>
  <si>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</si>
  <si>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</si>
  <si>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</si>
  <si>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</si>
  <si>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</si>
  <si>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</si>
  <si>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</si>
  <si>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</si>
  <si>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</si>
  <si>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</si>
  <si>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</si>
  <si>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</si>
  <si>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</si>
  <si>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</si>
  <si>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</si>
  <si>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</si>
  <si>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</si>
  <si>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</si>
  <si>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</si>
  <si>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</si>
  <si>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</si>
  <si>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</si>
  <si>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</si>
  <si>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</si>
  <si>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</si>
  <si>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</si>
  <si>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</si>
  <si>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</si>
  <si>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</si>
  <si>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</si>
  <si>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</si>
  <si>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</si>
  <si>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</si>
  <si>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</si>
  <si>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</si>
  <si>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</si>
  <si>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</si>
  <si>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</si>
  <si>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</si>
  <si>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</si>
  <si>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</si>
  <si>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</si>
  <si>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</si>
  <si>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</si>
  <si>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</si>
  <si>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</si>
  <si>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</si>
  <si>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</si>
  <si>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</si>
  <si>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</si>
  <si>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</si>
  <si>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</si>
  <si>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</si>
  <si>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-Вересень'19</t>
  </si>
  <si>
    <t>CME - Серпень'19</t>
  </si>
  <si>
    <t>CME - Вересень'19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</si>
  <si>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</si>
  <si>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</si>
  <si>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</si>
  <si>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</si>
  <si>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</si>
  <si>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</si>
  <si>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</si>
  <si>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</si>
  <si>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</si>
  <si>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</si>
  <si>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</si>
  <si>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CME - Жовтень'19</t>
  </si>
  <si>
    <t>Euronext -Березень'20 (€/МT)</t>
  </si>
  <si>
    <t>Euronext -Травень'20 (€/МT)</t>
  </si>
  <si>
    <t>10 вересня 2019 року</t>
  </si>
  <si>
    <t>Euronext -Грудень'19 (€/МT)</t>
  </si>
  <si>
    <t>Euronext - Травень '20 (€/МT)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</si>
</sst>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9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D85" sqref="D85:K9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100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51" t="s">
        <v>6</v>
      </c>
      <c r="F6" s="152"/>
      <c r="G6"/>
      <c r="H6"/>
      <c r="I6"/>
    </row>
    <row r="7" spans="2:6" s="6" customFormat="1" ht="15">
      <c r="B7" s="24" t="s">
        <v>85</v>
      </c>
      <c r="C7" s="115">
        <v>0.076</v>
      </c>
      <c r="D7" s="14">
        <v>3.494</v>
      </c>
      <c r="E7" s="115">
        <f>C7*39.3683</f>
        <v>2.9919908</v>
      </c>
      <c r="F7" s="13">
        <f>D7*39.3683</f>
        <v>137.5528402</v>
      </c>
    </row>
    <row r="8" spans="2:6" s="6" customFormat="1" ht="15">
      <c r="B8" s="24" t="s">
        <v>91</v>
      </c>
      <c r="C8" s="115">
        <v>0.072</v>
      </c>
      <c r="D8" s="14">
        <v>3.612</v>
      </c>
      <c r="E8" s="115">
        <f aca="true" t="shared" si="0" ref="E7:F9">C8*39.3683</f>
        <v>2.8345175999999994</v>
      </c>
      <c r="F8" s="13">
        <f t="shared" si="0"/>
        <v>142.19829959999998</v>
      </c>
    </row>
    <row r="9" spans="2:17" s="6" customFormat="1" ht="15">
      <c r="B9" s="24" t="s">
        <v>88</v>
      </c>
      <c r="C9" s="115">
        <v>0.072</v>
      </c>
      <c r="D9" s="14">
        <v>3.756</v>
      </c>
      <c r="E9" s="115">
        <f t="shared" si="0"/>
        <v>2.8345175999999994</v>
      </c>
      <c r="F9" s="13">
        <f>D9*39.3683</f>
        <v>147.86733479999998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3"/>
      <c r="D10" s="7"/>
      <c r="E10" s="133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1" t="s">
        <v>7</v>
      </c>
      <c r="D11" s="152"/>
      <c r="E11" s="151" t="s">
        <v>6</v>
      </c>
      <c r="F11" s="15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14">
        <v>0.61</v>
      </c>
      <c r="D12" s="13">
        <v>163.75</v>
      </c>
      <c r="E12" s="114">
        <f>C12/$D$86</f>
        <v>0.6721763085399449</v>
      </c>
      <c r="F12" s="71">
        <f aca="true" t="shared" si="1" ref="E12:F14">D12/$D$86</f>
        <v>180.44077134986227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93</v>
      </c>
      <c r="C13" s="114">
        <v>0.6</v>
      </c>
      <c r="D13" s="13">
        <v>168.5</v>
      </c>
      <c r="E13" s="114">
        <f t="shared" si="1"/>
        <v>0.6611570247933884</v>
      </c>
      <c r="F13" s="71">
        <f t="shared" si="1"/>
        <v>185.6749311294766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14">
        <v>0.44</v>
      </c>
      <c r="D14" s="13">
        <v>170.75</v>
      </c>
      <c r="E14" s="114">
        <f t="shared" si="1"/>
        <v>0.48484848484848486</v>
      </c>
      <c r="F14" s="71">
        <f t="shared" si="1"/>
        <v>188.1542699724518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9"/>
      <c r="D15" s="52"/>
      <c r="E15" s="131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4" t="s">
        <v>74</v>
      </c>
      <c r="D16" s="154"/>
      <c r="E16" s="151" t="s">
        <v>6</v>
      </c>
      <c r="F16" s="15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79</v>
      </c>
      <c r="C17" s="128">
        <v>0</v>
      </c>
      <c r="D17" s="87" t="s">
        <v>72</v>
      </c>
      <c r="E17" s="131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86</v>
      </c>
      <c r="C18" s="138">
        <v>100</v>
      </c>
      <c r="D18" s="87">
        <v>21980</v>
      </c>
      <c r="E18" s="114">
        <f t="shared" si="2"/>
        <v>0.9283327144448571</v>
      </c>
      <c r="F18" s="71">
        <f t="shared" si="2"/>
        <v>204.04753063497958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28">
        <v>0</v>
      </c>
      <c r="D19" s="87" t="s">
        <v>72</v>
      </c>
      <c r="E19" s="131">
        <f t="shared" si="2"/>
        <v>0</v>
      </c>
      <c r="F19" s="71" t="s">
        <v>72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1" t="s">
        <v>5</v>
      </c>
      <c r="D21" s="152"/>
      <c r="E21" s="154" t="s">
        <v>6</v>
      </c>
      <c r="F21" s="15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85</v>
      </c>
      <c r="C22" s="115">
        <v>0.1</v>
      </c>
      <c r="D22" s="14">
        <v>4.852</v>
      </c>
      <c r="E22" s="115">
        <f aca="true" t="shared" si="3" ref="E22:F24">C22*36.7437</f>
        <v>3.6743699999999997</v>
      </c>
      <c r="F22" s="13">
        <f t="shared" si="3"/>
        <v>178.2804324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91</v>
      </c>
      <c r="C23" s="115">
        <v>0.076</v>
      </c>
      <c r="D23" s="14">
        <v>4.82</v>
      </c>
      <c r="E23" s="115">
        <f t="shared" si="3"/>
        <v>2.7925211999999995</v>
      </c>
      <c r="F23" s="13">
        <f t="shared" si="3"/>
        <v>177.104634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88</v>
      </c>
      <c r="C24" s="115">
        <v>0.084</v>
      </c>
      <c r="D24" s="75">
        <v>4.884</v>
      </c>
      <c r="E24" s="115">
        <f t="shared" si="3"/>
        <v>3.0864708</v>
      </c>
      <c r="F24" s="13">
        <f t="shared" si="3"/>
        <v>179.4562308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0"/>
      <c r="C25" s="113"/>
      <c r="D25" s="116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4" t="s">
        <v>9</v>
      </c>
      <c r="D26" s="154"/>
      <c r="E26" s="151" t="s">
        <v>10</v>
      </c>
      <c r="F26" s="15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101</v>
      </c>
      <c r="C27" s="114">
        <v>0.89</v>
      </c>
      <c r="D27" s="71">
        <v>169.75</v>
      </c>
      <c r="E27" s="114">
        <f aca="true" t="shared" si="4" ref="E27:F29">C27/$D$86</f>
        <v>0.9807162534435262</v>
      </c>
      <c r="F27" s="71">
        <f>D27/$D$86</f>
        <v>187.05234159779616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90</v>
      </c>
      <c r="C28" s="114">
        <v>0.87</v>
      </c>
      <c r="D28" s="13">
        <v>174</v>
      </c>
      <c r="E28" s="114">
        <f t="shared" si="4"/>
        <v>0.9586776859504132</v>
      </c>
      <c r="F28" s="71">
        <f t="shared" si="4"/>
        <v>191.73553719008265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102</v>
      </c>
      <c r="C29" s="114">
        <v>1</v>
      </c>
      <c r="D29" s="13">
        <v>176.5</v>
      </c>
      <c r="E29" s="114">
        <f>C29/$D$86</f>
        <v>1.1019283746556474</v>
      </c>
      <c r="F29" s="71">
        <f t="shared" si="4"/>
        <v>194.49035812672176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4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4" t="s">
        <v>12</v>
      </c>
      <c r="D31" s="154"/>
      <c r="E31" s="154" t="s">
        <v>10</v>
      </c>
      <c r="F31" s="15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81</v>
      </c>
      <c r="C32" s="131">
        <v>0</v>
      </c>
      <c r="D32" s="13">
        <v>382.75</v>
      </c>
      <c r="E32" s="131">
        <f aca="true" t="shared" si="5" ref="E32:F34">C32/$D$86</f>
        <v>0</v>
      </c>
      <c r="F32" s="71">
        <f t="shared" si="5"/>
        <v>421.76308539944904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89</v>
      </c>
      <c r="C33" s="114">
        <v>0.33</v>
      </c>
      <c r="D33" s="13">
        <v>385.25</v>
      </c>
      <c r="E33" s="114">
        <f t="shared" si="5"/>
        <v>0.36363636363636365</v>
      </c>
      <c r="F33" s="71">
        <f>D33/$D$86</f>
        <v>424.5179063360882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99</v>
      </c>
      <c r="C34" s="114">
        <v>0.46</v>
      </c>
      <c r="D34" s="66">
        <v>383.75</v>
      </c>
      <c r="E34" s="114">
        <f t="shared" si="5"/>
        <v>0.5068870523415978</v>
      </c>
      <c r="F34" s="71">
        <f t="shared" si="5"/>
        <v>422.8650137741047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2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9" t="s">
        <v>5</v>
      </c>
      <c r="D36" s="150"/>
      <c r="E36" s="149" t="s">
        <v>6</v>
      </c>
      <c r="F36" s="150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85</v>
      </c>
      <c r="C37" s="115">
        <v>0.052</v>
      </c>
      <c r="D37" s="75" t="s">
        <v>72</v>
      </c>
      <c r="E37" s="115">
        <f>C37*58.0164</f>
        <v>3.0168527999999997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91</v>
      </c>
      <c r="C38" s="115">
        <v>0.052</v>
      </c>
      <c r="D38" s="75">
        <v>2.75</v>
      </c>
      <c r="E38" s="115">
        <f>C38*58.0164</f>
        <v>3.0168527999999997</v>
      </c>
      <c r="F38" s="71">
        <f>D38*58.0164</f>
        <v>159.5451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88</v>
      </c>
      <c r="C39" s="115">
        <v>0.046</v>
      </c>
      <c r="D39" s="75">
        <v>2.752</v>
      </c>
      <c r="E39" s="115">
        <f>C39*58.0164</f>
        <v>2.6687543999999996</v>
      </c>
      <c r="F39" s="71">
        <f>D39*58.0164</f>
        <v>159.6611328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0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9" t="s">
        <v>5</v>
      </c>
      <c r="D41" s="150"/>
      <c r="E41" s="149" t="s">
        <v>6</v>
      </c>
      <c r="F41" s="150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85</v>
      </c>
      <c r="C42" s="115">
        <v>0.142</v>
      </c>
      <c r="D42" s="75">
        <v>8.46</v>
      </c>
      <c r="E42" s="115">
        <f aca="true" t="shared" si="6" ref="E42:F44">C42*36.7437</f>
        <v>5.217605399999999</v>
      </c>
      <c r="F42" s="71">
        <f t="shared" si="6"/>
        <v>310.851702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92</v>
      </c>
      <c r="C43" s="115">
        <v>0.142</v>
      </c>
      <c r="D43" s="75">
        <v>8.562</v>
      </c>
      <c r="E43" s="115">
        <f t="shared" si="6"/>
        <v>5.217605399999999</v>
      </c>
      <c r="F43" s="71">
        <f t="shared" si="6"/>
        <v>314.5995594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96</v>
      </c>
      <c r="C44" s="115">
        <v>0.136</v>
      </c>
      <c r="D44" s="75">
        <v>8.716</v>
      </c>
      <c r="E44" s="115">
        <f t="shared" si="6"/>
        <v>4.9971432</v>
      </c>
      <c r="F44" s="71">
        <f t="shared" si="6"/>
        <v>320.2580892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5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4" t="s">
        <v>73</v>
      </c>
      <c r="D46" s="154"/>
      <c r="E46" s="151" t="s">
        <v>6</v>
      </c>
      <c r="F46" s="152"/>
      <c r="G46" s="23"/>
      <c r="H46" s="23"/>
      <c r="I46" s="23"/>
      <c r="K46" s="23"/>
      <c r="L46" s="23"/>
      <c r="M46" s="23"/>
    </row>
    <row r="47" spans="2:13" s="6" customFormat="1" ht="15">
      <c r="B47" s="24" t="s">
        <v>78</v>
      </c>
      <c r="C47" s="128">
        <v>0</v>
      </c>
      <c r="D47" s="87" t="s">
        <v>72</v>
      </c>
      <c r="E47" s="131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80</v>
      </c>
      <c r="C48" s="128">
        <v>0</v>
      </c>
      <c r="D48" s="87" t="s">
        <v>72</v>
      </c>
      <c r="E48" s="13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87</v>
      </c>
      <c r="C49" s="128">
        <v>0</v>
      </c>
      <c r="D49" s="87" t="s">
        <v>72</v>
      </c>
      <c r="E49" s="131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2" customFormat="1" ht="15">
      <c r="B52" s="24" t="s">
        <v>85</v>
      </c>
      <c r="C52" s="115">
        <v>4.4</v>
      </c>
      <c r="D52" s="76">
        <v>293.2</v>
      </c>
      <c r="E52" s="115">
        <f aca="true" t="shared" si="7" ref="E52:F54">C52*1.1023</f>
        <v>4.85012</v>
      </c>
      <c r="F52" s="76">
        <f t="shared" si="7"/>
        <v>323.19436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97</v>
      </c>
      <c r="C53" s="115">
        <v>3.9</v>
      </c>
      <c r="D53" s="76">
        <v>294.1</v>
      </c>
      <c r="E53" s="115">
        <f t="shared" si="7"/>
        <v>4.29897</v>
      </c>
      <c r="F53" s="76">
        <f t="shared" si="7"/>
        <v>324.18643000000003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91</v>
      </c>
      <c r="C54" s="115">
        <v>4.1</v>
      </c>
      <c r="D54" s="76">
        <v>297.8</v>
      </c>
      <c r="E54" s="115">
        <f>C54*1.1023</f>
        <v>4.51943</v>
      </c>
      <c r="F54" s="76">
        <f t="shared" si="7"/>
        <v>328.26494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4"/>
      <c r="C55" s="132"/>
      <c r="D55" s="66"/>
      <c r="E55" s="129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9" t="s">
        <v>18</v>
      </c>
      <c r="D56" s="150"/>
      <c r="E56" s="149" t="s">
        <v>19</v>
      </c>
      <c r="F56" s="150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85</v>
      </c>
      <c r="C57" s="114">
        <v>0.12</v>
      </c>
      <c r="D57" s="71">
        <v>28.44</v>
      </c>
      <c r="E57" s="114">
        <f aca="true" t="shared" si="8" ref="E57:F59">C57/454*1000</f>
        <v>0.2643171806167401</v>
      </c>
      <c r="F57" s="71">
        <f t="shared" si="8"/>
        <v>62.64317180616741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97</v>
      </c>
      <c r="C58" s="114">
        <v>0.09</v>
      </c>
      <c r="D58" s="71">
        <v>28.5</v>
      </c>
      <c r="E58" s="114">
        <f t="shared" si="8"/>
        <v>0.19823788546255505</v>
      </c>
      <c r="F58" s="71">
        <f t="shared" si="8"/>
        <v>62.77533039647577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91</v>
      </c>
      <c r="C59" s="114">
        <v>0.08</v>
      </c>
      <c r="D59" s="71">
        <v>28.61</v>
      </c>
      <c r="E59" s="114">
        <f t="shared" si="8"/>
        <v>0.1762114537444934</v>
      </c>
      <c r="F59" s="71">
        <f t="shared" si="8"/>
        <v>63.01762114537444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14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9" t="s">
        <v>21</v>
      </c>
      <c r="D61" s="150"/>
      <c r="E61" s="149" t="s">
        <v>6</v>
      </c>
      <c r="F61" s="150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83</v>
      </c>
      <c r="C62" s="115">
        <v>0.085</v>
      </c>
      <c r="D62" s="75">
        <v>11.635</v>
      </c>
      <c r="E62" s="115">
        <f aca="true" t="shared" si="9" ref="E62:F64">C62*22.026</f>
        <v>1.8722100000000002</v>
      </c>
      <c r="F62" s="71">
        <f t="shared" si="9"/>
        <v>256.27251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92</v>
      </c>
      <c r="C63" s="115">
        <v>0.065</v>
      </c>
      <c r="D63" s="75">
        <v>11.955</v>
      </c>
      <c r="E63" s="115">
        <f t="shared" si="9"/>
        <v>1.4316900000000001</v>
      </c>
      <c r="F63" s="71">
        <f t="shared" si="9"/>
        <v>263.32083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96</v>
      </c>
      <c r="C64" s="115">
        <v>0.055</v>
      </c>
      <c r="D64" s="75">
        <v>12.12</v>
      </c>
      <c r="E64" s="115">
        <f t="shared" si="9"/>
        <v>1.21143</v>
      </c>
      <c r="F64" s="71">
        <f t="shared" si="9"/>
        <v>266.95511999999997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6"/>
      <c r="D65" s="70"/>
      <c r="E65" s="115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9" t="s">
        <v>77</v>
      </c>
      <c r="D66" s="150"/>
      <c r="E66" s="149" t="s">
        <v>23</v>
      </c>
      <c r="F66" s="150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83</v>
      </c>
      <c r="C67" s="115">
        <v>0.021</v>
      </c>
      <c r="D67" s="75">
        <v>1.331</v>
      </c>
      <c r="E67" s="115">
        <f>C67/3.785</f>
        <v>0.005548216644649934</v>
      </c>
      <c r="F67" s="71">
        <f aca="true" t="shared" si="10" ref="E67:F69">D67/3.785</f>
        <v>0.3516512549537648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82</v>
      </c>
      <c r="C68" s="115">
        <v>0.02</v>
      </c>
      <c r="D68" s="75">
        <v>1.329</v>
      </c>
      <c r="E68" s="115">
        <f t="shared" si="10"/>
        <v>0.005284015852047556</v>
      </c>
      <c r="F68" s="71">
        <f t="shared" si="10"/>
        <v>0.3511228533685601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92</v>
      </c>
      <c r="C69" s="115">
        <v>0.016</v>
      </c>
      <c r="D69" s="75" t="s">
        <v>72</v>
      </c>
      <c r="E69" s="115">
        <f t="shared" si="10"/>
        <v>0.004227212681638045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9" t="s">
        <v>25</v>
      </c>
      <c r="D71" s="150"/>
      <c r="E71" s="149" t="s">
        <v>26</v>
      </c>
      <c r="F71" s="150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84</v>
      </c>
      <c r="C72" s="137">
        <v>0.425</v>
      </c>
      <c r="D72" s="124">
        <v>1.04225</v>
      </c>
      <c r="E72" s="137">
        <f>C72/454*100</f>
        <v>0.0936123348017621</v>
      </c>
      <c r="F72" s="77">
        <f>D72/454*1000</f>
        <v>2.295704845814978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83</v>
      </c>
      <c r="C73" s="137">
        <v>0.55</v>
      </c>
      <c r="D73" s="124">
        <v>1.049</v>
      </c>
      <c r="E73" s="137">
        <f>C73/454*100</f>
        <v>0.12114537444933922</v>
      </c>
      <c r="F73" s="77">
        <f>D73/454*1000</f>
        <v>2.3105726872246692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82</v>
      </c>
      <c r="C74" s="137">
        <v>0.375</v>
      </c>
      <c r="D74" s="124">
        <v>1.06</v>
      </c>
      <c r="E74" s="137">
        <f>C74/454*100</f>
        <v>0.08259911894273128</v>
      </c>
      <c r="F74" s="77">
        <f>D74/454*1000</f>
        <v>2.334801762114538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7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6" t="s">
        <v>25</v>
      </c>
      <c r="D76" s="156"/>
      <c r="E76" s="149" t="s">
        <v>28</v>
      </c>
      <c r="F76" s="150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82</v>
      </c>
      <c r="C77" s="133">
        <v>0.0004</v>
      </c>
      <c r="D77" s="125">
        <v>0.109</v>
      </c>
      <c r="E77" s="133">
        <f>C77/454*1000000</f>
        <v>0.881057268722467</v>
      </c>
      <c r="F77" s="71">
        <f>D77/454*1000000</f>
        <v>240.08810572687224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33">
        <v>0.0001</v>
      </c>
      <c r="D78" s="125" t="s">
        <v>72</v>
      </c>
      <c r="E78" s="133">
        <f>C78/454*1000000</f>
        <v>0.22026431718061676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95</v>
      </c>
      <c r="C79" s="160">
        <v>0</v>
      </c>
      <c r="D79" s="125" t="s">
        <v>72</v>
      </c>
      <c r="E79" s="160">
        <f>C79/454*1000000</f>
        <v>0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3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3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5" t="s">
        <v>72</v>
      </c>
      <c r="E85" s="136">
        <v>1.1019</v>
      </c>
      <c r="F85" s="136">
        <v>0.0093</v>
      </c>
      <c r="G85" s="136">
        <v>1.2358</v>
      </c>
      <c r="H85" s="136">
        <v>1.0066</v>
      </c>
      <c r="I85" s="136">
        <v>0.7605</v>
      </c>
      <c r="J85" s="136">
        <v>0.6868</v>
      </c>
      <c r="K85" s="136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6">
        <v>0.9075</v>
      </c>
      <c r="E86" s="136" t="s">
        <v>72</v>
      </c>
      <c r="F86" s="136">
        <v>0.0084</v>
      </c>
      <c r="G86" s="136">
        <v>1.1215</v>
      </c>
      <c r="H86" s="136">
        <v>0.9136</v>
      </c>
      <c r="I86" s="136">
        <v>0.6902</v>
      </c>
      <c r="J86" s="136">
        <v>0.6233</v>
      </c>
      <c r="K86" s="136">
        <v>0.1158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6">
        <v>107.72</v>
      </c>
      <c r="E87" s="136">
        <v>118.6967</v>
      </c>
      <c r="F87" s="136" t="s">
        <v>72</v>
      </c>
      <c r="G87" s="136">
        <v>133.1204</v>
      </c>
      <c r="H87" s="136">
        <v>108.4357</v>
      </c>
      <c r="I87" s="136">
        <v>81.9226</v>
      </c>
      <c r="J87" s="136">
        <v>73.9821</v>
      </c>
      <c r="K87" s="136">
        <v>13.7412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6">
        <v>0.8092</v>
      </c>
      <c r="E88" s="136">
        <v>0.8916</v>
      </c>
      <c r="F88" s="136">
        <v>0.0075</v>
      </c>
      <c r="G88" s="136" t="s">
        <v>72</v>
      </c>
      <c r="H88" s="136">
        <v>0.8146</v>
      </c>
      <c r="I88" s="136">
        <v>0.6154</v>
      </c>
      <c r="J88" s="136">
        <v>0.5558</v>
      </c>
      <c r="K88" s="136">
        <v>0.1032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6">
        <v>0.9934</v>
      </c>
      <c r="E89" s="136">
        <v>1.0946</v>
      </c>
      <c r="F89" s="136">
        <v>0.0092</v>
      </c>
      <c r="G89" s="136">
        <v>1.2276</v>
      </c>
      <c r="H89" s="136" t="s">
        <v>72</v>
      </c>
      <c r="I89" s="136">
        <v>0.7555</v>
      </c>
      <c r="J89" s="136">
        <v>0.6823</v>
      </c>
      <c r="K89" s="136">
        <v>0.1267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6">
        <v>1.3149</v>
      </c>
      <c r="E90" s="136">
        <v>1.4489</v>
      </c>
      <c r="F90" s="136">
        <v>0.0122</v>
      </c>
      <c r="G90" s="136">
        <v>1.625</v>
      </c>
      <c r="H90" s="136">
        <v>1.3236</v>
      </c>
      <c r="I90" s="136" t="s">
        <v>72</v>
      </c>
      <c r="J90" s="136">
        <v>0.9031</v>
      </c>
      <c r="K90" s="136">
        <v>0.1677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6">
        <v>1.456</v>
      </c>
      <c r="E91" s="136">
        <v>1.6044</v>
      </c>
      <c r="F91" s="136">
        <v>0.0135</v>
      </c>
      <c r="G91" s="136">
        <v>1.7994</v>
      </c>
      <c r="H91" s="136">
        <v>1.4657</v>
      </c>
      <c r="I91" s="136">
        <v>1.1073</v>
      </c>
      <c r="J91" s="136" t="s">
        <v>72</v>
      </c>
      <c r="K91" s="136">
        <v>0.1857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6">
        <v>7.8392</v>
      </c>
      <c r="E92" s="136">
        <v>8.638</v>
      </c>
      <c r="F92" s="136">
        <v>0.0728</v>
      </c>
      <c r="G92" s="136">
        <v>9.6877</v>
      </c>
      <c r="H92" s="136">
        <v>7.8913</v>
      </c>
      <c r="I92" s="136">
        <v>5.9618</v>
      </c>
      <c r="J92" s="136">
        <v>5.384</v>
      </c>
      <c r="K92" s="136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8"/>
      <c r="H93" s="118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9"/>
      <c r="H94" s="119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0.9075233687267447</v>
      </c>
      <c r="F95" s="89"/>
      <c r="G95" s="120"/>
      <c r="H95" s="120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1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1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0"/>
      <c r="H98" s="120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0"/>
      <c r="H99" s="120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0"/>
      <c r="H100" s="120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2"/>
      <c r="H101" s="122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2"/>
      <c r="H102" s="122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8"/>
      <c r="H103" s="118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8"/>
      <c r="H104" s="118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8"/>
      <c r="H105" s="118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8"/>
      <c r="H106" s="118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8"/>
      <c r="H107" s="118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8"/>
      <c r="H108" s="118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8"/>
      <c r="H109" s="118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8"/>
      <c r="H110" s="118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8"/>
      <c r="H111" s="118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8"/>
      <c r="H112" s="118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8"/>
      <c r="H113" s="118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8"/>
      <c r="H114" s="118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39" t="s">
        <v>55</v>
      </c>
      <c r="C115" s="139"/>
      <c r="D115" s="139"/>
      <c r="E115" s="139"/>
      <c r="F115" s="139"/>
      <c r="G115" s="118"/>
      <c r="H115" s="118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39" t="s">
        <v>56</v>
      </c>
      <c r="C116" s="139"/>
      <c r="D116" s="139"/>
      <c r="E116" s="139"/>
      <c r="F116" s="139"/>
      <c r="G116" s="118"/>
      <c r="H116" s="118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39" t="s">
        <v>57</v>
      </c>
      <c r="C117" s="139"/>
      <c r="D117" s="139"/>
      <c r="E117" s="139"/>
      <c r="F117" s="139"/>
      <c r="G117" s="118"/>
      <c r="H117" s="118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39" t="s">
        <v>58</v>
      </c>
      <c r="C118" s="139"/>
      <c r="D118" s="139"/>
      <c r="E118" s="139"/>
      <c r="F118" s="139"/>
      <c r="G118" s="118"/>
      <c r="H118" s="118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39" t="s">
        <v>59</v>
      </c>
      <c r="C119" s="139"/>
      <c r="D119" s="139"/>
      <c r="E119" s="139"/>
      <c r="F119" s="139"/>
      <c r="G119" s="118"/>
      <c r="H119" s="118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39" t="s">
        <v>60</v>
      </c>
      <c r="C120" s="139"/>
      <c r="D120" s="139"/>
      <c r="E120" s="139"/>
      <c r="F120" s="139"/>
      <c r="G120" s="118"/>
      <c r="H120" s="118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5" t="s">
        <v>61</v>
      </c>
      <c r="C121" s="155"/>
      <c r="D121" s="155"/>
      <c r="E121" s="155"/>
      <c r="F121" s="155"/>
      <c r="G121" s="118"/>
      <c r="H121" s="118"/>
    </row>
    <row r="122" spans="7:8" ht="15">
      <c r="G122" s="118"/>
      <c r="H122" s="118"/>
    </row>
    <row r="123" spans="2:8" ht="15.75">
      <c r="B123" s="32" t="s">
        <v>62</v>
      </c>
      <c r="C123" s="146"/>
      <c r="D123" s="148"/>
      <c r="E123" s="148"/>
      <c r="F123" s="147"/>
      <c r="G123" s="118"/>
      <c r="H123" s="118"/>
    </row>
    <row r="124" spans="2:8" ht="30.75" customHeight="1">
      <c r="B124" s="32" t="s">
        <v>63</v>
      </c>
      <c r="C124" s="146" t="s">
        <v>64</v>
      </c>
      <c r="D124" s="147"/>
      <c r="E124" s="146" t="s">
        <v>65</v>
      </c>
      <c r="F124" s="147"/>
      <c r="G124" s="118"/>
      <c r="H124" s="118"/>
    </row>
    <row r="125" spans="2:8" ht="30.75" customHeight="1">
      <c r="B125" s="32" t="s">
        <v>66</v>
      </c>
      <c r="C125" s="146" t="s">
        <v>67</v>
      </c>
      <c r="D125" s="147"/>
      <c r="E125" s="146" t="s">
        <v>68</v>
      </c>
      <c r="F125" s="147"/>
      <c r="G125" s="118"/>
      <c r="H125" s="118"/>
    </row>
    <row r="126" spans="2:8" ht="15" customHeight="1">
      <c r="B126" s="140" t="s">
        <v>69</v>
      </c>
      <c r="C126" s="142" t="s">
        <v>70</v>
      </c>
      <c r="D126" s="143"/>
      <c r="E126" s="142" t="s">
        <v>71</v>
      </c>
      <c r="F126" s="143"/>
      <c r="G126" s="118"/>
      <c r="H126" s="118"/>
    </row>
    <row r="127" spans="2:8" ht="15" customHeight="1">
      <c r="B127" s="141"/>
      <c r="C127" s="144"/>
      <c r="D127" s="145"/>
      <c r="E127" s="144"/>
      <c r="F127" s="145"/>
      <c r="G127" s="118"/>
      <c r="H127" s="118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2019-09-11T10:30:21Z</dcterms:modified>
  <cp:category/>
  <cp:version/>
  <cp:contentType/>
  <cp:contentStatus/>
</cp:coreProperties>
</file>