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<sst xmlns="http://schemas.openxmlformats.org/spreadsheetml/2006/main" count="170" uniqueCount="101">
  <si>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</si>
  <si>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</si>
  <si>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</si>
  <si>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</si>
  <si>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</si>
  <si>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</si>
  <si>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</si>
  <si>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</si>
  <si>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</si>
  <si>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</si>
  <si>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</si>
  <si>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</si>
  <si>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</si>
  <si>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</si>
  <si>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</si>
  <si>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</si>
  <si>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</si>
  <si>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</si>
  <si>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</si>
  <si>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</si>
  <si>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</si>
  <si>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</si>
  <si>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</si>
  <si>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</si>
  <si>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</si>
  <si>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</si>
  <si>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</si>
  <si>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</si>
  <si>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</si>
  <si>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</si>
  <si>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</si>
  <si>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</si>
  <si>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</si>
  <si>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</si>
  <si>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</si>
  <si>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</si>
  <si>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</si>
  <si>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</si>
  <si>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</si>
  <si>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</si>
  <si>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</si>
  <si>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</si>
  <si>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</si>
  <si>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</si>
  <si>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</si>
  <si>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</si>
  <si>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</si>
  <si>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</si>
  <si>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</si>
  <si>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</si>
  <si>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</si>
  <si>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</si>
  <si>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</si>
  <si>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</si>
  <si>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</si>
  <si>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</si>
  <si>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</si>
  <si>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</si>
  <si>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</si>
  <si>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</si>
  <si>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</si>
  <si>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</si>
  <si>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</si>
  <si>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</si>
  <si>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</si>
  <si>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</si>
  <si>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</si>
  <si>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</si>
  <si>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</si>
  <si>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</si>
  <si>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</si>
  <si>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</si>
  <si>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</si>
  <si>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</si>
  <si>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</si>
  <si>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</si>
  <si>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</si>
  <si>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</si>
  <si>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Липень'19</t>
  </si>
  <si>
    <t>Euronext -Серпень'19 (€/МT)</t>
  </si>
  <si>
    <t>TOCOM -Липень '19 (¥/МT)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</si>
  <si>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</si>
  <si>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</si>
  <si>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</si>
  <si>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</si>
  <si>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</si>
  <si>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</si>
  <si>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</si>
  <si>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</si>
  <si>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</si>
  <si>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</si>
  <si>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</si>
  <si>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</si>
  <si>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</si>
  <si>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</si>
  <si>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</si>
  <si>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</si>
  <si>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</si>
  <si>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</si>
  <si>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</si>
  <si>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10 червня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</si>
</sst>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5" t="s">
        <v>100</v>
      </c>
      <c r="D4" s="146"/>
      <c r="E4" s="146"/>
      <c r="F4" s="14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0" t="s">
        <v>5</v>
      </c>
      <c r="D6" s="141"/>
      <c r="E6" s="140" t="s">
        <v>6</v>
      </c>
      <c r="F6" s="141"/>
      <c r="G6"/>
      <c r="H6"/>
      <c r="I6"/>
    </row>
    <row r="7" spans="2:6" s="6" customFormat="1" ht="15">
      <c r="B7" s="24" t="s">
        <v>78</v>
      </c>
      <c r="C7" s="118">
        <v>0</v>
      </c>
      <c r="D7" s="14">
        <v>4.15</v>
      </c>
      <c r="E7" s="118">
        <f aca="true" t="shared" si="0" ref="E7:F9">C7*39.3683</f>
        <v>0</v>
      </c>
      <c r="F7" s="13">
        <f>D7*39.3683</f>
        <v>163.378445</v>
      </c>
    </row>
    <row r="8" spans="2:6" s="6" customFormat="1" ht="15">
      <c r="B8" s="24" t="s">
        <v>90</v>
      </c>
      <c r="C8" s="113">
        <v>0.002</v>
      </c>
      <c r="D8" s="14">
        <v>4.23</v>
      </c>
      <c r="E8" s="113">
        <f t="shared" si="0"/>
        <v>0.0787366</v>
      </c>
      <c r="F8" s="13">
        <f t="shared" si="0"/>
        <v>166.527909</v>
      </c>
    </row>
    <row r="9" spans="2:17" s="6" customFormat="1" ht="15">
      <c r="B9" s="24" t="s">
        <v>97</v>
      </c>
      <c r="C9" s="116">
        <v>0.006</v>
      </c>
      <c r="D9" s="14">
        <v>4.34</v>
      </c>
      <c r="E9" s="116">
        <f t="shared" si="0"/>
        <v>0.2362098</v>
      </c>
      <c r="F9" s="13">
        <f>D9*39.3683</f>
        <v>170.858422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4"/>
      <c r="D10" s="7"/>
      <c r="E10" s="134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0" t="s">
        <v>7</v>
      </c>
      <c r="D11" s="141"/>
      <c r="E11" s="140" t="s">
        <v>6</v>
      </c>
      <c r="F11" s="141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30">
        <v>0.43</v>
      </c>
      <c r="D12" s="13">
        <v>174.5</v>
      </c>
      <c r="E12" s="130">
        <f aca="true" t="shared" si="1" ref="E12:F14">C12/$D$86</f>
        <v>0.4867006225240521</v>
      </c>
      <c r="F12" s="71">
        <f t="shared" si="1"/>
        <v>197.50990379173743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85</v>
      </c>
      <c r="C13" s="130">
        <v>0.29</v>
      </c>
      <c r="D13" s="13">
        <v>172.25</v>
      </c>
      <c r="E13" s="130">
        <f t="shared" si="1"/>
        <v>0.3282399547255235</v>
      </c>
      <c r="F13" s="71">
        <f t="shared" si="1"/>
        <v>194.9632144878325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99</v>
      </c>
      <c r="C14" s="130">
        <v>0.14</v>
      </c>
      <c r="D14" s="13">
        <v>175.25</v>
      </c>
      <c r="E14" s="130">
        <f t="shared" si="1"/>
        <v>0.1584606677985286</v>
      </c>
      <c r="F14" s="71">
        <f t="shared" si="1"/>
        <v>198.35880022637238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5"/>
      <c r="D15" s="52"/>
      <c r="E15" s="115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4" t="s">
        <v>74</v>
      </c>
      <c r="D16" s="144"/>
      <c r="E16" s="140" t="s">
        <v>6</v>
      </c>
      <c r="F16" s="141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80</v>
      </c>
      <c r="C17" s="129">
        <v>0</v>
      </c>
      <c r="D17" s="87" t="s">
        <v>72</v>
      </c>
      <c r="E17" s="132">
        <f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83</v>
      </c>
      <c r="C18" s="138">
        <v>180</v>
      </c>
      <c r="D18" s="87">
        <v>24590</v>
      </c>
      <c r="E18" s="130">
        <f>C18/$D$87</f>
        <v>1.6570008285004143</v>
      </c>
      <c r="F18" s="71">
        <f>D18/$D$87</f>
        <v>226.36472429347327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92</v>
      </c>
      <c r="C19" s="138">
        <v>220</v>
      </c>
      <c r="D19" s="87">
        <v>23710</v>
      </c>
      <c r="E19" s="130">
        <f>C19/$D$87</f>
        <v>2.02522323483384</v>
      </c>
      <c r="F19" s="71">
        <f>D19/$D$87</f>
        <v>218.26383135413792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0" t="s">
        <v>5</v>
      </c>
      <c r="D21" s="141"/>
      <c r="E21" s="144" t="s">
        <v>6</v>
      </c>
      <c r="F21" s="144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78</v>
      </c>
      <c r="C22" s="116">
        <v>0.03</v>
      </c>
      <c r="D22" s="14">
        <v>5.06</v>
      </c>
      <c r="E22" s="116">
        <f aca="true" t="shared" si="2" ref="E22:F24">C22*36.7437</f>
        <v>1.1023109999999998</v>
      </c>
      <c r="F22" s="13">
        <f t="shared" si="2"/>
        <v>185.92312199999998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90</v>
      </c>
      <c r="C23" s="116">
        <v>0.022</v>
      </c>
      <c r="D23" s="14">
        <v>5.114</v>
      </c>
      <c r="E23" s="116">
        <f t="shared" si="2"/>
        <v>0.8083613999999999</v>
      </c>
      <c r="F23" s="13">
        <f t="shared" si="2"/>
        <v>187.9072818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97</v>
      </c>
      <c r="C24" s="116">
        <v>0.022</v>
      </c>
      <c r="D24" s="75">
        <v>5.242</v>
      </c>
      <c r="E24" s="116">
        <f t="shared" si="2"/>
        <v>0.8083613999999999</v>
      </c>
      <c r="F24" s="13">
        <f t="shared" si="2"/>
        <v>192.61047539999998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1"/>
      <c r="C25" s="113"/>
      <c r="D25" s="117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4" t="s">
        <v>9</v>
      </c>
      <c r="D26" s="144"/>
      <c r="E26" s="140" t="s">
        <v>10</v>
      </c>
      <c r="F26" s="141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81</v>
      </c>
      <c r="C27" s="130">
        <v>1.12</v>
      </c>
      <c r="D27" s="71">
        <v>177</v>
      </c>
      <c r="E27" s="130">
        <f aca="true" t="shared" si="3" ref="E27:F29">C27/$D$86</f>
        <v>1.2676853423882288</v>
      </c>
      <c r="F27" s="71">
        <f>D27/$D$86</f>
        <v>200.339558573854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91</v>
      </c>
      <c r="C28" s="130">
        <v>1.23</v>
      </c>
      <c r="D28" s="13">
        <v>180.25</v>
      </c>
      <c r="E28" s="130">
        <f t="shared" si="3"/>
        <v>1.3921901528013583</v>
      </c>
      <c r="F28" s="71">
        <f t="shared" si="3"/>
        <v>204.01810979060556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96</v>
      </c>
      <c r="C29" s="130">
        <v>0.94</v>
      </c>
      <c r="D29" s="13">
        <v>183.5</v>
      </c>
      <c r="E29" s="130">
        <f>C29/$D$86</f>
        <v>1.0639501980758348</v>
      </c>
      <c r="F29" s="71">
        <f t="shared" si="3"/>
        <v>207.6966610073571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5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4" t="s">
        <v>12</v>
      </c>
      <c r="D31" s="144"/>
      <c r="E31" s="144" t="s">
        <v>10</v>
      </c>
      <c r="F31" s="14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15">
        <v>0.2</v>
      </c>
      <c r="D32" s="13">
        <v>367.75</v>
      </c>
      <c r="E32" s="115">
        <f aca="true" t="shared" si="4" ref="E32:F34">C32/$D$86</f>
        <v>0.22637238256932657</v>
      </c>
      <c r="F32" s="71">
        <f t="shared" si="4"/>
        <v>416.2422184493492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85</v>
      </c>
      <c r="C33" s="115">
        <v>0.2</v>
      </c>
      <c r="D33" s="13">
        <v>370</v>
      </c>
      <c r="E33" s="115">
        <f t="shared" si="4"/>
        <v>0.22637238256932657</v>
      </c>
      <c r="F33" s="71">
        <f>D33/$D$86</f>
        <v>418.78890775325414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95</v>
      </c>
      <c r="C34" s="132">
        <v>0</v>
      </c>
      <c r="D34" s="66">
        <v>371.5</v>
      </c>
      <c r="E34" s="132">
        <f t="shared" si="4"/>
        <v>0</v>
      </c>
      <c r="F34" s="71">
        <f t="shared" si="4"/>
        <v>420.4867006225241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2" t="s">
        <v>5</v>
      </c>
      <c r="D36" s="143"/>
      <c r="E36" s="142" t="s">
        <v>6</v>
      </c>
      <c r="F36" s="143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13">
        <v>0.01</v>
      </c>
      <c r="D37" s="75">
        <v>2.986</v>
      </c>
      <c r="E37" s="113">
        <f aca="true" t="shared" si="5" ref="E37:F39">C37*58.0164</f>
        <v>0.580164</v>
      </c>
      <c r="F37" s="71">
        <f t="shared" si="5"/>
        <v>173.2369704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88</v>
      </c>
      <c r="C38" s="116">
        <v>0.026</v>
      </c>
      <c r="D38" s="75">
        <v>2.88</v>
      </c>
      <c r="E38" s="116">
        <f t="shared" si="5"/>
        <v>1.5084263999999998</v>
      </c>
      <c r="F38" s="71">
        <f t="shared" si="5"/>
        <v>167.087232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97</v>
      </c>
      <c r="C39" s="116">
        <v>0.032</v>
      </c>
      <c r="D39" s="75">
        <v>2.832</v>
      </c>
      <c r="E39" s="116">
        <f t="shared" si="5"/>
        <v>1.8565247999999999</v>
      </c>
      <c r="F39" s="71">
        <f t="shared" si="5"/>
        <v>164.3024448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1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2" t="s">
        <v>5</v>
      </c>
      <c r="D41" s="143"/>
      <c r="E41" s="142" t="s">
        <v>6</v>
      </c>
      <c r="F41" s="143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78</v>
      </c>
      <c r="C42" s="116">
        <v>0.022</v>
      </c>
      <c r="D42" s="75">
        <v>8.59</v>
      </c>
      <c r="E42" s="116">
        <f aca="true" t="shared" si="6" ref="E42:F44">C42*36.7437</f>
        <v>0.8083613999999999</v>
      </c>
      <c r="F42" s="71">
        <f t="shared" si="6"/>
        <v>315.628383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89</v>
      </c>
      <c r="C43" s="116">
        <v>0.022</v>
      </c>
      <c r="D43" s="75">
        <v>8.66</v>
      </c>
      <c r="E43" s="116">
        <f t="shared" si="6"/>
        <v>0.8083613999999999</v>
      </c>
      <c r="F43" s="71">
        <f t="shared" si="6"/>
        <v>318.20044199999995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90</v>
      </c>
      <c r="C44" s="116">
        <v>0.022</v>
      </c>
      <c r="D44" s="75">
        <v>8.734</v>
      </c>
      <c r="E44" s="116">
        <f t="shared" si="6"/>
        <v>0.8083613999999999</v>
      </c>
      <c r="F44" s="71">
        <f t="shared" si="6"/>
        <v>320.9194758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4" t="s">
        <v>73</v>
      </c>
      <c r="D46" s="144"/>
      <c r="E46" s="140" t="s">
        <v>6</v>
      </c>
      <c r="F46" s="141"/>
      <c r="G46" s="23"/>
      <c r="H46" s="23"/>
      <c r="I46" s="23"/>
      <c r="K46" s="23"/>
      <c r="L46" s="23"/>
      <c r="M46" s="23"/>
    </row>
    <row r="47" spans="2:13" s="6" customFormat="1" ht="15">
      <c r="B47" s="24" t="s">
        <v>82</v>
      </c>
      <c r="C47" s="129">
        <v>0</v>
      </c>
      <c r="D47" s="87">
        <v>32700</v>
      </c>
      <c r="E47" s="132">
        <f>C47/$D$87</f>
        <v>0</v>
      </c>
      <c r="F47" s="71">
        <f>D47/$D$87</f>
        <v>301.02181717757526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84</v>
      </c>
      <c r="C48" s="129">
        <v>0</v>
      </c>
      <c r="D48" s="87" t="s">
        <v>72</v>
      </c>
      <c r="E48" s="132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93</v>
      </c>
      <c r="C49" s="129">
        <v>0</v>
      </c>
      <c r="D49" s="87" t="s">
        <v>72</v>
      </c>
      <c r="E49" s="132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7"/>
      <c r="D50" s="5"/>
      <c r="E50" s="117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2" t="s">
        <v>16</v>
      </c>
      <c r="D51" s="143"/>
      <c r="E51" s="142" t="s">
        <v>6</v>
      </c>
      <c r="F51" s="143"/>
      <c r="G51"/>
      <c r="H51"/>
      <c r="I51"/>
      <c r="J51" s="6"/>
    </row>
    <row r="52" spans="2:19" s="22" customFormat="1" ht="15">
      <c r="B52" s="24" t="s">
        <v>78</v>
      </c>
      <c r="C52" s="116">
        <v>1.1</v>
      </c>
      <c r="D52" s="76">
        <v>314.9</v>
      </c>
      <c r="E52" s="116">
        <f aca="true" t="shared" si="7" ref="E52:F54">C52*1.1023</f>
        <v>1.21253</v>
      </c>
      <c r="F52" s="76">
        <f t="shared" si="7"/>
        <v>347.11427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89</v>
      </c>
      <c r="C53" s="116">
        <v>1.1</v>
      </c>
      <c r="D53" s="76">
        <v>314.9</v>
      </c>
      <c r="E53" s="116">
        <f t="shared" si="7"/>
        <v>1.21253</v>
      </c>
      <c r="F53" s="76">
        <f t="shared" si="7"/>
        <v>347.11427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90</v>
      </c>
      <c r="C54" s="116">
        <v>1.2</v>
      </c>
      <c r="D54" s="76">
        <v>316.7</v>
      </c>
      <c r="E54" s="116">
        <f>C54*1.1023</f>
        <v>1.32276</v>
      </c>
      <c r="F54" s="76">
        <f t="shared" si="7"/>
        <v>349.09841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5"/>
      <c r="C55" s="133"/>
      <c r="D55" s="66"/>
      <c r="E55" s="130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2" t="s">
        <v>18</v>
      </c>
      <c r="D56" s="143"/>
      <c r="E56" s="142" t="s">
        <v>19</v>
      </c>
      <c r="F56" s="143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32">
        <v>0</v>
      </c>
      <c r="D57" s="71">
        <v>27.43</v>
      </c>
      <c r="E57" s="132">
        <f aca="true" t="shared" si="8" ref="E57:F59">C57/454*1000</f>
        <v>0</v>
      </c>
      <c r="F57" s="71">
        <f t="shared" si="8"/>
        <v>60.418502202643175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89</v>
      </c>
      <c r="C58" s="130">
        <v>0.01</v>
      </c>
      <c r="D58" s="71">
        <v>27.56</v>
      </c>
      <c r="E58" s="130">
        <f t="shared" si="8"/>
        <v>0.022026431718061675</v>
      </c>
      <c r="F58" s="71">
        <f t="shared" si="8"/>
        <v>60.704845814977965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90</v>
      </c>
      <c r="C59" s="132">
        <v>0</v>
      </c>
      <c r="D59" s="71">
        <v>27.67</v>
      </c>
      <c r="E59" s="132">
        <f t="shared" si="8"/>
        <v>0</v>
      </c>
      <c r="F59" s="71">
        <f t="shared" si="8"/>
        <v>60.947136563876654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5"/>
      <c r="D60" s="69"/>
      <c r="E60" s="11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2" t="s">
        <v>21</v>
      </c>
      <c r="D61" s="143"/>
      <c r="E61" s="142" t="s">
        <v>6</v>
      </c>
      <c r="F61" s="143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16">
        <v>0.045</v>
      </c>
      <c r="D62" s="75">
        <v>11.775</v>
      </c>
      <c r="E62" s="116">
        <f aca="true" t="shared" si="9" ref="E62:F64">C62*22.026</f>
        <v>0.99117</v>
      </c>
      <c r="F62" s="71">
        <f t="shared" si="9"/>
        <v>259.35615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88</v>
      </c>
      <c r="C63" s="116">
        <v>0.06</v>
      </c>
      <c r="D63" s="75">
        <v>11.99</v>
      </c>
      <c r="E63" s="116">
        <f t="shared" si="9"/>
        <v>1.3215599999999998</v>
      </c>
      <c r="F63" s="71">
        <f t="shared" si="9"/>
        <v>264.09174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98</v>
      </c>
      <c r="C64" s="116">
        <v>0.035</v>
      </c>
      <c r="D64" s="75">
        <v>11.925</v>
      </c>
      <c r="E64" s="116">
        <f t="shared" si="9"/>
        <v>0.7709100000000001</v>
      </c>
      <c r="F64" s="71">
        <f t="shared" si="9"/>
        <v>262.66005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7"/>
      <c r="D65" s="70"/>
      <c r="E65" s="116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2" t="s">
        <v>77</v>
      </c>
      <c r="D66" s="143"/>
      <c r="E66" s="142" t="s">
        <v>23</v>
      </c>
      <c r="F66" s="143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87</v>
      </c>
      <c r="C67" s="113">
        <v>0.009</v>
      </c>
      <c r="D67" s="75">
        <v>1.476</v>
      </c>
      <c r="E67" s="113">
        <f aca="true" t="shared" si="10" ref="E67:F69">C67/3.785</f>
        <v>0.0023778071334214</v>
      </c>
      <c r="F67" s="71">
        <f t="shared" si="10"/>
        <v>0.3899603698811096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78</v>
      </c>
      <c r="C68" s="113">
        <v>0.008</v>
      </c>
      <c r="D68" s="75">
        <v>1.474</v>
      </c>
      <c r="E68" s="113">
        <f t="shared" si="10"/>
        <v>0.0021136063408190224</v>
      </c>
      <c r="F68" s="71">
        <f t="shared" si="10"/>
        <v>0.3894319682959049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89</v>
      </c>
      <c r="C69" s="113">
        <v>0.008</v>
      </c>
      <c r="D69" s="75" t="s">
        <v>72</v>
      </c>
      <c r="E69" s="113">
        <f t="shared" si="10"/>
        <v>0.0021136063408190224</v>
      </c>
      <c r="F69" s="71" t="s">
        <v>72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6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2" t="s">
        <v>25</v>
      </c>
      <c r="D71" s="143"/>
      <c r="E71" s="142" t="s">
        <v>26</v>
      </c>
      <c r="F71" s="143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87</v>
      </c>
      <c r="C72" s="161">
        <v>0.001</v>
      </c>
      <c r="D72" s="125">
        <v>1.0375</v>
      </c>
      <c r="E72" s="161">
        <f>C72/454*100</f>
        <v>0.00022026431718061672</v>
      </c>
      <c r="F72" s="77">
        <f>D72/454*1000</f>
        <v>2.285242290748899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78</v>
      </c>
      <c r="C73" s="139">
        <v>0.004</v>
      </c>
      <c r="D73" s="125">
        <v>1.055</v>
      </c>
      <c r="E73" s="139">
        <f>C73/454*100</f>
        <v>0.0008810572687224669</v>
      </c>
      <c r="F73" s="77">
        <f>D73/454*1000</f>
        <v>2.323788546255506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89</v>
      </c>
      <c r="C74" s="139">
        <v>0.00175</v>
      </c>
      <c r="D74" s="125">
        <v>1.06475</v>
      </c>
      <c r="E74" s="139">
        <f>C74/454*100</f>
        <v>0.00038546255506607935</v>
      </c>
      <c r="F74" s="77">
        <f>D74/454*1000</f>
        <v>2.345264317180617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8"/>
      <c r="D75" s="14"/>
      <c r="E75" s="139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0" t="s">
        <v>25</v>
      </c>
      <c r="D76" s="150"/>
      <c r="E76" s="142" t="s">
        <v>28</v>
      </c>
      <c r="F76" s="143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4">
        <v>0.001</v>
      </c>
      <c r="D77" s="126">
        <v>0.1239</v>
      </c>
      <c r="E77" s="134">
        <f aca="true" t="shared" si="11" ref="E77:F79">C77/454*1000000</f>
        <v>2.202643171806167</v>
      </c>
      <c r="F77" s="71">
        <f t="shared" si="11"/>
        <v>272.90748898678413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86</v>
      </c>
      <c r="C78" s="134">
        <v>0.0008</v>
      </c>
      <c r="D78" s="126" t="s">
        <v>72</v>
      </c>
      <c r="E78" s="134">
        <f t="shared" si="11"/>
        <v>1.762114537444934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94</v>
      </c>
      <c r="C79" s="134">
        <v>0.0009</v>
      </c>
      <c r="D79" s="126" t="s">
        <v>72</v>
      </c>
      <c r="E79" s="134">
        <f t="shared" si="11"/>
        <v>1.9823788546255507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4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4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6" t="s">
        <v>72</v>
      </c>
      <c r="E85" s="137">
        <v>1.1319</v>
      </c>
      <c r="F85" s="137">
        <v>0.0092</v>
      </c>
      <c r="G85" s="137">
        <v>1.2682</v>
      </c>
      <c r="H85" s="137">
        <v>1.0097</v>
      </c>
      <c r="I85" s="137">
        <v>0.7539</v>
      </c>
      <c r="J85" s="137">
        <v>0.6954</v>
      </c>
      <c r="K85" s="137">
        <v>0.1276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7">
        <v>0.8835</v>
      </c>
      <c r="E86" s="137" t="s">
        <v>72</v>
      </c>
      <c r="F86" s="137">
        <v>0.0081</v>
      </c>
      <c r="G86" s="137">
        <v>1.1204</v>
      </c>
      <c r="H86" s="137">
        <v>0.892</v>
      </c>
      <c r="I86" s="137">
        <v>0.6661</v>
      </c>
      <c r="J86" s="137">
        <v>0.6144</v>
      </c>
      <c r="K86" s="137">
        <v>0.1127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7">
        <v>108.63</v>
      </c>
      <c r="E87" s="137">
        <v>122.9583</v>
      </c>
      <c r="F87" s="137" t="s">
        <v>72</v>
      </c>
      <c r="G87" s="137">
        <v>137.7646</v>
      </c>
      <c r="H87" s="137">
        <v>109.683</v>
      </c>
      <c r="I87" s="137">
        <v>81.8984</v>
      </c>
      <c r="J87" s="137">
        <v>75.5413</v>
      </c>
      <c r="K87" s="137">
        <v>13.859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7">
        <v>0.7885</v>
      </c>
      <c r="E88" s="137">
        <v>0.8925</v>
      </c>
      <c r="F88" s="137">
        <v>0.0073</v>
      </c>
      <c r="G88" s="137" t="s">
        <v>72</v>
      </c>
      <c r="H88" s="137">
        <v>0.7962</v>
      </c>
      <c r="I88" s="137">
        <v>0.5945</v>
      </c>
      <c r="J88" s="137">
        <v>0.5483</v>
      </c>
      <c r="K88" s="137">
        <v>0.1006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7">
        <v>0.9904</v>
      </c>
      <c r="E89" s="137">
        <v>1.121</v>
      </c>
      <c r="F89" s="137">
        <v>0.0091</v>
      </c>
      <c r="G89" s="137">
        <v>1.256</v>
      </c>
      <c r="H89" s="137" t="s">
        <v>72</v>
      </c>
      <c r="I89" s="137">
        <v>0.7467</v>
      </c>
      <c r="J89" s="137">
        <v>0.6887</v>
      </c>
      <c r="K89" s="137">
        <v>0.1264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7">
        <v>1.3264</v>
      </c>
      <c r="E90" s="137">
        <v>1.5014</v>
      </c>
      <c r="F90" s="137">
        <v>0.0122</v>
      </c>
      <c r="G90" s="137">
        <v>1.6821</v>
      </c>
      <c r="H90" s="137">
        <v>1.3393</v>
      </c>
      <c r="I90" s="137" t="s">
        <v>72</v>
      </c>
      <c r="J90" s="137">
        <v>0.9224</v>
      </c>
      <c r="K90" s="137">
        <v>0.1692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7">
        <v>1.438</v>
      </c>
      <c r="E91" s="137">
        <v>1.6277</v>
      </c>
      <c r="F91" s="137">
        <v>0.0132</v>
      </c>
      <c r="G91" s="137">
        <v>1.8237</v>
      </c>
      <c r="H91" s="137">
        <v>1.452</v>
      </c>
      <c r="I91" s="137">
        <v>1.0842</v>
      </c>
      <c r="J91" s="137" t="s">
        <v>72</v>
      </c>
      <c r="K91" s="137">
        <v>0.1835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7">
        <v>7.8382</v>
      </c>
      <c r="E92" s="137">
        <v>8.8721</v>
      </c>
      <c r="F92" s="137">
        <v>0.0722</v>
      </c>
      <c r="G92" s="137">
        <v>9.9404</v>
      </c>
      <c r="H92" s="137">
        <v>7.9142</v>
      </c>
      <c r="I92" s="137">
        <v>5.9094</v>
      </c>
      <c r="J92" s="137">
        <v>5.4507</v>
      </c>
      <c r="K92" s="137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9"/>
      <c r="H93" s="119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0"/>
      <c r="H94" s="120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0.8834702712253734</v>
      </c>
      <c r="F95" s="89"/>
      <c r="G95" s="121"/>
      <c r="H95" s="121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2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2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1"/>
      <c r="H98" s="121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1"/>
      <c r="H99" s="121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1"/>
      <c r="H100" s="121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3"/>
      <c r="H101" s="123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3"/>
      <c r="H102" s="123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9"/>
      <c r="H103" s="119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9"/>
      <c r="H104" s="119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9"/>
      <c r="H105" s="119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9"/>
      <c r="H106" s="119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9"/>
      <c r="H107" s="119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9"/>
      <c r="H108" s="119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9"/>
      <c r="H109" s="119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9"/>
      <c r="H110" s="119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9"/>
      <c r="H111" s="119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9"/>
      <c r="H112" s="119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9"/>
      <c r="H113" s="119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3" t="s">
        <v>54</v>
      </c>
      <c r="C114" s="153"/>
      <c r="D114" s="153"/>
      <c r="E114" s="153"/>
      <c r="F114" s="153"/>
      <c r="G114" s="119"/>
      <c r="H114" s="119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9" t="s">
        <v>55</v>
      </c>
      <c r="C115" s="149"/>
      <c r="D115" s="149"/>
      <c r="E115" s="149"/>
      <c r="F115" s="149"/>
      <c r="G115" s="119"/>
      <c r="H115" s="119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9" t="s">
        <v>56</v>
      </c>
      <c r="C116" s="149"/>
      <c r="D116" s="149"/>
      <c r="E116" s="149"/>
      <c r="F116" s="149"/>
      <c r="G116" s="119"/>
      <c r="H116" s="119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9" t="s">
        <v>57</v>
      </c>
      <c r="C117" s="149"/>
      <c r="D117" s="149"/>
      <c r="E117" s="149"/>
      <c r="F117" s="149"/>
      <c r="G117" s="119"/>
      <c r="H117" s="119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9" t="s">
        <v>58</v>
      </c>
      <c r="C118" s="149"/>
      <c r="D118" s="149"/>
      <c r="E118" s="149"/>
      <c r="F118" s="149"/>
      <c r="G118" s="119"/>
      <c r="H118" s="119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9" t="s">
        <v>59</v>
      </c>
      <c r="C119" s="149"/>
      <c r="D119" s="149"/>
      <c r="E119" s="149"/>
      <c r="F119" s="149"/>
      <c r="G119" s="119"/>
      <c r="H119" s="119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9" t="s">
        <v>60</v>
      </c>
      <c r="C120" s="149"/>
      <c r="D120" s="149"/>
      <c r="E120" s="149"/>
      <c r="F120" s="149"/>
      <c r="G120" s="119"/>
      <c r="H120" s="119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8" t="s">
        <v>61</v>
      </c>
      <c r="C121" s="148"/>
      <c r="D121" s="148"/>
      <c r="E121" s="148"/>
      <c r="F121" s="148"/>
      <c r="G121" s="119"/>
      <c r="H121" s="119"/>
    </row>
    <row r="122" spans="7:8" ht="15">
      <c r="G122" s="119"/>
      <c r="H122" s="119"/>
    </row>
    <row r="123" spans="2:8" ht="15.75">
      <c r="B123" s="32" t="s">
        <v>62</v>
      </c>
      <c r="C123" s="151"/>
      <c r="D123" s="160"/>
      <c r="E123" s="160"/>
      <c r="F123" s="152"/>
      <c r="G123" s="119"/>
      <c r="H123" s="119"/>
    </row>
    <row r="124" spans="2:8" ht="30.75" customHeight="1">
      <c r="B124" s="32" t="s">
        <v>63</v>
      </c>
      <c r="C124" s="151" t="s">
        <v>64</v>
      </c>
      <c r="D124" s="152"/>
      <c r="E124" s="151" t="s">
        <v>65</v>
      </c>
      <c r="F124" s="152"/>
      <c r="G124" s="119"/>
      <c r="H124" s="119"/>
    </row>
    <row r="125" spans="2:8" ht="30.75" customHeight="1">
      <c r="B125" s="32" t="s">
        <v>66</v>
      </c>
      <c r="C125" s="151" t="s">
        <v>67</v>
      </c>
      <c r="D125" s="152"/>
      <c r="E125" s="151" t="s">
        <v>68</v>
      </c>
      <c r="F125" s="152"/>
      <c r="G125" s="119"/>
      <c r="H125" s="119"/>
    </row>
    <row r="126" spans="2:8" ht="15" customHeight="1">
      <c r="B126" s="154" t="s">
        <v>69</v>
      </c>
      <c r="C126" s="156" t="s">
        <v>70</v>
      </c>
      <c r="D126" s="157"/>
      <c r="E126" s="156" t="s">
        <v>71</v>
      </c>
      <c r="F126" s="157"/>
      <c r="G126" s="119"/>
      <c r="H126" s="119"/>
    </row>
    <row r="127" spans="2:8" ht="15" customHeight="1">
      <c r="B127" s="155"/>
      <c r="C127" s="158"/>
      <c r="D127" s="159"/>
      <c r="E127" s="158"/>
      <c r="F127" s="159"/>
      <c r="G127" s="119"/>
      <c r="H127" s="119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2019-06-11T06:22:33Z</dcterms:modified>
  <cp:category/>
  <cp:version/>
  <cp:contentType/>
  <cp:contentStatus/>
</cp:coreProperties>
</file>