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<sst xmlns="http://schemas.openxmlformats.org/spreadsheetml/2006/main" count="174" uniqueCount="104">
  <si>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</si>
  <si>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</si>
  <si>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</si>
  <si>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</si>
  <si>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</si>
  <si>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</si>
  <si>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</si>
  <si>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</si>
  <si>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</si>
  <si>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</si>
  <si>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</si>
  <si>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</si>
  <si>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</si>
  <si>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</si>
  <si>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</si>
  <si>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</si>
  <si>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</si>
  <si>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</si>
  <si>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</si>
  <si>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</si>
  <si>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</si>
  <si>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</si>
  <si>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</si>
  <si>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</si>
  <si>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</si>
  <si>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</si>
  <si>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</si>
  <si>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</si>
  <si>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</si>
  <si>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</si>
  <si>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</si>
  <si>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</si>
  <si>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</si>
  <si>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</si>
  <si>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</si>
  <si>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</si>
  <si>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</si>
  <si>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</si>
  <si>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</si>
  <si>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</si>
  <si>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</si>
  <si>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</si>
  <si>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</si>
  <si>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</si>
  <si>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</si>
  <si>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</si>
  <si>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</si>
  <si>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</si>
  <si>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</si>
  <si>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</si>
  <si>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</si>
  <si>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</si>
  <si>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</si>
  <si>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</si>
  <si>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</si>
  <si>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</si>
  <si>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</si>
  <si>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</si>
  <si>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</si>
  <si>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</si>
  <si>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</si>
  <si>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</si>
  <si>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</si>
  <si>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</si>
  <si>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</si>
  <si>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</si>
  <si>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</si>
  <si>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</si>
  <si>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</si>
  <si>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</si>
  <si>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</si>
  <si>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</si>
  <si>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</si>
  <si>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</si>
  <si>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</si>
  <si>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</si>
  <si>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</si>
  <si>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</si>
  <si>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</si>
  <si>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</si>
  <si>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</si>
  <si>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 Грудень'19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</si>
  <si>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</si>
  <si>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</si>
  <si>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</si>
  <si>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</si>
  <si>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</si>
  <si>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</si>
  <si>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</si>
  <si>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</si>
  <si>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</si>
  <si>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</si>
  <si>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</si>
  <si>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</si>
  <si>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</si>
  <si>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</si>
  <si>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</si>
  <si>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</si>
  <si>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</si>
  <si>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</si>
  <si>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</si>
  <si>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</si>
  <si>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CME -Березень'20</t>
  </si>
  <si>
    <t>09 декабря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</si>
</sst>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88" fontId="76" fillId="36" borderId="10" xfId="0" applyNumberFormat="1" applyFont="1" applyFill="1" applyBorder="1" applyAlignment="1">
      <alignment horizontal="center" vertical="top" wrapText="1"/>
    </xf>
    <xf numFmtId="0" fontId="6" fillId="37" borderId="17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189" fontId="6" fillId="37" borderId="17" xfId="0" applyNumberFormat="1" applyFont="1" applyFill="1" applyBorder="1" applyAlignment="1">
      <alignment horizontal="center"/>
    </xf>
    <xf numFmtId="189" fontId="6" fillId="37" borderId="16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7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88" fontId="75" fillId="36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">
      <selection activeCell="D82" sqref="D8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4" t="s">
        <v>103</v>
      </c>
      <c r="D4" s="145"/>
      <c r="E4" s="145"/>
      <c r="F4" s="14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9" t="s">
        <v>5</v>
      </c>
      <c r="D6" s="140"/>
      <c r="E6" s="139" t="s">
        <v>6</v>
      </c>
      <c r="F6" s="140"/>
      <c r="G6"/>
      <c r="H6"/>
      <c r="I6"/>
    </row>
    <row r="7" spans="2:6" s="6" customFormat="1" ht="15">
      <c r="B7" s="24" t="s">
        <v>81</v>
      </c>
      <c r="C7" s="113">
        <v>0.006</v>
      </c>
      <c r="D7" s="14">
        <v>3.65</v>
      </c>
      <c r="E7" s="113">
        <f>C7*39.3683</f>
        <v>0.2362098</v>
      </c>
      <c r="F7" s="13">
        <f aca="true" t="shared" si="0" ref="E7:F9">D7*39.3683</f>
        <v>143.69429499999998</v>
      </c>
    </row>
    <row r="8" spans="2:6" s="6" customFormat="1" ht="15">
      <c r="B8" s="24" t="s">
        <v>78</v>
      </c>
      <c r="C8" s="113">
        <v>0.01</v>
      </c>
      <c r="D8" s="14">
        <v>3.756</v>
      </c>
      <c r="E8" s="113">
        <f t="shared" si="0"/>
        <v>0.393683</v>
      </c>
      <c r="F8" s="13">
        <f t="shared" si="0"/>
        <v>147.86733479999998</v>
      </c>
    </row>
    <row r="9" spans="2:17" s="6" customFormat="1" ht="15">
      <c r="B9" s="24" t="s">
        <v>91</v>
      </c>
      <c r="C9" s="113">
        <v>0.012</v>
      </c>
      <c r="D9" s="14">
        <v>3.814</v>
      </c>
      <c r="E9" s="113">
        <f t="shared" si="0"/>
        <v>0.4724196</v>
      </c>
      <c r="F9" s="13">
        <f t="shared" si="0"/>
        <v>150.1506962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16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9" t="s">
        <v>7</v>
      </c>
      <c r="D11" s="140"/>
      <c r="E11" s="139" t="s">
        <v>6</v>
      </c>
      <c r="F11" s="140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30">
        <v>0</v>
      </c>
      <c r="D12" s="13">
        <v>164.75</v>
      </c>
      <c r="E12" s="130">
        <f>C12/$D$86</f>
        <v>0</v>
      </c>
      <c r="F12" s="71">
        <f aca="true" t="shared" si="1" ref="E12:F14">D12/$D$86</f>
        <v>182.56870567375887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28">
        <v>0.15</v>
      </c>
      <c r="D13" s="13">
        <v>168.25</v>
      </c>
      <c r="E13" s="128">
        <f t="shared" si="1"/>
        <v>0.16622340425531915</v>
      </c>
      <c r="F13" s="71">
        <f t="shared" si="1"/>
        <v>186.44725177304966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30">
        <v>0</v>
      </c>
      <c r="D14" s="13">
        <v>174.25</v>
      </c>
      <c r="E14" s="130">
        <f t="shared" si="1"/>
        <v>0</v>
      </c>
      <c r="F14" s="71">
        <f t="shared" si="1"/>
        <v>193.0961879432624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14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3" t="s">
        <v>74</v>
      </c>
      <c r="D16" s="143"/>
      <c r="E16" s="139" t="s">
        <v>6</v>
      </c>
      <c r="F16" s="140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27">
        <v>0</v>
      </c>
      <c r="D17" s="87" t="s">
        <v>72</v>
      </c>
      <c r="E17" s="130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27">
        <v>0</v>
      </c>
      <c r="D18" s="87" t="s">
        <v>72</v>
      </c>
      <c r="E18" s="130">
        <f t="shared" si="2"/>
        <v>0</v>
      </c>
      <c r="F18" s="71" t="s">
        <v>72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60">
        <v>200</v>
      </c>
      <c r="D19" s="87">
        <v>24500</v>
      </c>
      <c r="E19" s="114">
        <f t="shared" si="2"/>
        <v>1.841959845275373</v>
      </c>
      <c r="F19" s="71">
        <f t="shared" si="2"/>
        <v>225.6400810462332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39" t="s">
        <v>5</v>
      </c>
      <c r="D21" s="140"/>
      <c r="E21" s="143" t="s">
        <v>6</v>
      </c>
      <c r="F21" s="143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3">
        <v>0.004</v>
      </c>
      <c r="D22" s="14">
        <v>5.32</v>
      </c>
      <c r="E22" s="113">
        <f aca="true" t="shared" si="3" ref="E22:F24">C22*36.7437</f>
        <v>0.1469748</v>
      </c>
      <c r="F22" s="13">
        <f t="shared" si="3"/>
        <v>195.476484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78</v>
      </c>
      <c r="C23" s="113">
        <v>0.0016</v>
      </c>
      <c r="D23" s="14">
        <v>5.224</v>
      </c>
      <c r="E23" s="113">
        <f t="shared" si="3"/>
        <v>0.058789919999999996</v>
      </c>
      <c r="F23" s="13">
        <f t="shared" si="3"/>
        <v>191.9490888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91</v>
      </c>
      <c r="C24" s="113">
        <v>0.0016</v>
      </c>
      <c r="D24" s="75">
        <v>5.26</v>
      </c>
      <c r="E24" s="113">
        <f t="shared" si="3"/>
        <v>0.058789919999999996</v>
      </c>
      <c r="F24" s="13">
        <f t="shared" si="3"/>
        <v>193.27186199999997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3" t="s">
        <v>9</v>
      </c>
      <c r="D26" s="143"/>
      <c r="E26" s="139" t="s">
        <v>10</v>
      </c>
      <c r="F26" s="140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88</v>
      </c>
      <c r="C27" s="113">
        <v>0.13</v>
      </c>
      <c r="D27" s="71">
        <v>185.5</v>
      </c>
      <c r="E27" s="161">
        <f>C27*36.7437</f>
        <v>4.776681</v>
      </c>
      <c r="F27" s="71">
        <f>D27/$D$86</f>
        <v>205.56294326241135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5">
        <v>0.14</v>
      </c>
      <c r="D28" s="13">
        <v>183.5</v>
      </c>
      <c r="E28" s="138">
        <f>C28*36.7437</f>
        <v>5.144118</v>
      </c>
      <c r="F28" s="71">
        <f>D28/$D$86</f>
        <v>203.34663120567376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89</v>
      </c>
      <c r="C29" s="115">
        <v>0.27</v>
      </c>
      <c r="D29" s="13">
        <v>184.25</v>
      </c>
      <c r="E29" s="138">
        <f>C29*36.7437</f>
        <v>9.920799</v>
      </c>
      <c r="F29" s="71">
        <f>D29/$D$86</f>
        <v>204.17774822695037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3" t="s">
        <v>12</v>
      </c>
      <c r="D31" s="143"/>
      <c r="E31" s="143" t="s">
        <v>10</v>
      </c>
      <c r="F31" s="14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4">
        <v>0.5</v>
      </c>
      <c r="D32" s="13">
        <v>399</v>
      </c>
      <c r="E32" s="114">
        <f>C32/$D$86</f>
        <v>0.5540780141843972</v>
      </c>
      <c r="F32" s="71">
        <f aca="true" t="shared" si="4" ref="E32:F34">D32/$D$86</f>
        <v>442.15425531914894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14">
        <v>0.32</v>
      </c>
      <c r="D33" s="13">
        <v>392.75</v>
      </c>
      <c r="E33" s="114">
        <f t="shared" si="4"/>
        <v>0.3546099290780142</v>
      </c>
      <c r="F33" s="71">
        <f>D33/$D$86</f>
        <v>435.228280141844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99</v>
      </c>
      <c r="C34" s="114">
        <v>0.53</v>
      </c>
      <c r="D34" s="13">
        <v>379.75</v>
      </c>
      <c r="E34" s="114">
        <f t="shared" si="4"/>
        <v>0.5873226950354611</v>
      </c>
      <c r="F34" s="71">
        <f t="shared" si="4"/>
        <v>420.82225177304963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1" t="s">
        <v>5</v>
      </c>
      <c r="D36" s="142"/>
      <c r="E36" s="141" t="s">
        <v>6</v>
      </c>
      <c r="F36" s="14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5">
        <v>0.003</v>
      </c>
      <c r="D37" s="75">
        <v>3.18</v>
      </c>
      <c r="E37" s="115">
        <f aca="true" t="shared" si="5" ref="E37:F39">C37*58.0164</f>
        <v>0.1740492</v>
      </c>
      <c r="F37" s="71">
        <f>D37*58.0164</f>
        <v>184.492152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78</v>
      </c>
      <c r="C38" s="115">
        <v>0.03</v>
      </c>
      <c r="D38" s="75">
        <v>2.96</v>
      </c>
      <c r="E38" s="115">
        <f t="shared" si="5"/>
        <v>1.740492</v>
      </c>
      <c r="F38" s="71">
        <f t="shared" si="5"/>
        <v>171.728544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91</v>
      </c>
      <c r="C39" s="115">
        <v>0.026</v>
      </c>
      <c r="D39" s="75">
        <v>2.92</v>
      </c>
      <c r="E39" s="115">
        <f t="shared" si="5"/>
        <v>1.5084263999999998</v>
      </c>
      <c r="F39" s="71">
        <f t="shared" si="5"/>
        <v>169.40788799999999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1" t="s">
        <v>5</v>
      </c>
      <c r="D41" s="142"/>
      <c r="E41" s="141" t="s">
        <v>6</v>
      </c>
      <c r="F41" s="14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85</v>
      </c>
      <c r="C42" s="115">
        <v>0.076</v>
      </c>
      <c r="D42" s="75">
        <v>8.966</v>
      </c>
      <c r="E42" s="115">
        <f>C42*36.7437</f>
        <v>2.7925211999999995</v>
      </c>
      <c r="F42" s="71">
        <f aca="true" t="shared" si="6" ref="E42:F44">D42*36.7437</f>
        <v>329.44401419999997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5">
        <v>0.08</v>
      </c>
      <c r="D43" s="75">
        <v>9.116</v>
      </c>
      <c r="E43" s="115">
        <f t="shared" si="6"/>
        <v>2.9394959999999997</v>
      </c>
      <c r="F43" s="71">
        <f t="shared" si="6"/>
        <v>334.95556919999996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15">
        <v>0.072</v>
      </c>
      <c r="D44" s="75">
        <v>9.182</v>
      </c>
      <c r="E44" s="115">
        <f t="shared" si="6"/>
        <v>2.6455463999999997</v>
      </c>
      <c r="F44" s="71">
        <f t="shared" si="6"/>
        <v>337.38065339999997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5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3" t="s">
        <v>73</v>
      </c>
      <c r="D46" s="143"/>
      <c r="E46" s="139" t="s">
        <v>6</v>
      </c>
      <c r="F46" s="140"/>
      <c r="G46" s="23"/>
      <c r="H46" s="23"/>
      <c r="I46" s="23"/>
      <c r="K46" s="23"/>
      <c r="L46" s="23"/>
      <c r="M46" s="23"/>
    </row>
    <row r="47" spans="2:13" s="6" customFormat="1" ht="15">
      <c r="B47" s="24" t="s">
        <v>93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1" t="s">
        <v>16</v>
      </c>
      <c r="D51" s="142"/>
      <c r="E51" s="141" t="s">
        <v>6</v>
      </c>
      <c r="F51" s="142"/>
      <c r="G51"/>
      <c r="H51"/>
      <c r="I51"/>
      <c r="J51" s="6"/>
    </row>
    <row r="52" spans="2:19" s="22" customFormat="1" ht="15">
      <c r="B52" s="24" t="s">
        <v>81</v>
      </c>
      <c r="C52" s="113">
        <v>0.7</v>
      </c>
      <c r="D52" s="76">
        <v>296.4</v>
      </c>
      <c r="E52" s="113">
        <f>C52*1.1023</f>
        <v>0.77161</v>
      </c>
      <c r="F52" s="76">
        <f aca="true" t="shared" si="7" ref="E52:F54">D52*1.1023</f>
        <v>326.72172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13">
        <v>0.8</v>
      </c>
      <c r="D53" s="76">
        <v>298.5</v>
      </c>
      <c r="E53" s="113">
        <f t="shared" si="7"/>
        <v>0.8818400000000001</v>
      </c>
      <c r="F53" s="76">
        <f t="shared" si="7"/>
        <v>329.03655000000003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13">
        <v>0.3</v>
      </c>
      <c r="D54" s="76">
        <v>302</v>
      </c>
      <c r="E54" s="113">
        <f>C54*1.1023</f>
        <v>0.33069</v>
      </c>
      <c r="F54" s="76">
        <f t="shared" si="7"/>
        <v>332.8946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14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1" t="s">
        <v>18</v>
      </c>
      <c r="D56" s="142"/>
      <c r="E56" s="141" t="s">
        <v>19</v>
      </c>
      <c r="F56" s="14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14">
        <v>0.35</v>
      </c>
      <c r="D57" s="71">
        <v>31.45</v>
      </c>
      <c r="E57" s="114">
        <f>C57/454*1000</f>
        <v>0.7709251101321585</v>
      </c>
      <c r="F57" s="71">
        <f aca="true" t="shared" si="8" ref="E57:F59">D57/454*1000</f>
        <v>69.27312775330397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14">
        <v>0.37</v>
      </c>
      <c r="D58" s="71">
        <v>31.61</v>
      </c>
      <c r="E58" s="114">
        <f t="shared" si="8"/>
        <v>0.8149779735682819</v>
      </c>
      <c r="F58" s="71">
        <f t="shared" si="8"/>
        <v>69.62555066079295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78</v>
      </c>
      <c r="C59" s="114">
        <v>0.36</v>
      </c>
      <c r="D59" s="71">
        <v>32.44</v>
      </c>
      <c r="E59" s="114">
        <f t="shared" si="8"/>
        <v>0.7929515418502202</v>
      </c>
      <c r="F59" s="71">
        <f t="shared" si="8"/>
        <v>71.45374449339207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8"/>
      <c r="D60" s="69"/>
      <c r="E60" s="12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1" t="s">
        <v>21</v>
      </c>
      <c r="D61" s="142"/>
      <c r="E61" s="141" t="s">
        <v>6</v>
      </c>
      <c r="F61" s="14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15">
        <v>0.14</v>
      </c>
      <c r="D62" s="75">
        <v>12.44</v>
      </c>
      <c r="E62" s="115">
        <f aca="true" t="shared" si="9" ref="E62:F64">C62*22.026</f>
        <v>3.0836400000000004</v>
      </c>
      <c r="F62" s="71">
        <f t="shared" si="9"/>
        <v>274.00344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15">
        <v>0.155</v>
      </c>
      <c r="D63" s="75">
        <v>12.67</v>
      </c>
      <c r="E63" s="115">
        <f t="shared" si="9"/>
        <v>3.41403</v>
      </c>
      <c r="F63" s="71">
        <f t="shared" si="9"/>
        <v>279.06942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91</v>
      </c>
      <c r="C64" s="115">
        <v>0.115</v>
      </c>
      <c r="D64" s="75">
        <v>12.78</v>
      </c>
      <c r="E64" s="115">
        <f t="shared" si="9"/>
        <v>2.5329900000000003</v>
      </c>
      <c r="F64" s="71">
        <f t="shared" si="9"/>
        <v>281.49228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1" t="s">
        <v>77</v>
      </c>
      <c r="D66" s="142"/>
      <c r="E66" s="141" t="s">
        <v>23</v>
      </c>
      <c r="F66" s="142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96</v>
      </c>
      <c r="C67" s="113">
        <v>0.012</v>
      </c>
      <c r="D67" s="75">
        <v>1.36</v>
      </c>
      <c r="E67" s="113">
        <f aca="true" t="shared" si="10" ref="E67:F69">C67/3.785</f>
        <v>0.003170409511228534</v>
      </c>
      <c r="F67" s="71">
        <f t="shared" si="10"/>
        <v>0.35931307793923384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101</v>
      </c>
      <c r="C68" s="113">
        <v>0.012</v>
      </c>
      <c r="D68" s="75">
        <v>1.38</v>
      </c>
      <c r="E68" s="113">
        <f t="shared" si="10"/>
        <v>0.003170409511228534</v>
      </c>
      <c r="F68" s="71">
        <f t="shared" si="10"/>
        <v>0.36459709379128136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102</v>
      </c>
      <c r="C69" s="113">
        <v>0.012</v>
      </c>
      <c r="D69" s="75" t="s">
        <v>72</v>
      </c>
      <c r="E69" s="113">
        <f t="shared" si="10"/>
        <v>0.003170409511228534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1" t="s">
        <v>25</v>
      </c>
      <c r="D71" s="142"/>
      <c r="E71" s="141" t="s">
        <v>26</v>
      </c>
      <c r="F71" s="142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90</v>
      </c>
      <c r="C72" s="137">
        <v>0.00225</v>
      </c>
      <c r="D72" s="123">
        <v>1.2</v>
      </c>
      <c r="E72" s="137">
        <f>C72/454*100</f>
        <v>0.0004955947136563876</v>
      </c>
      <c r="F72" s="77">
        <f>D72/454*1000</f>
        <v>2.643171806167401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96</v>
      </c>
      <c r="C73" s="163">
        <v>0</v>
      </c>
      <c r="D73" s="123">
        <v>1.2485</v>
      </c>
      <c r="E73" s="163">
        <f>C73/454*100</f>
        <v>0</v>
      </c>
      <c r="F73" s="77">
        <f>D73/454*1000</f>
        <v>2.75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101</v>
      </c>
      <c r="C74" s="162">
        <v>0.00025</v>
      </c>
      <c r="D74" s="123">
        <v>1.2785</v>
      </c>
      <c r="E74" s="162">
        <f>C74/454*100</f>
        <v>5.506607929515418E-05</v>
      </c>
      <c r="F74" s="77">
        <f>D74/454*1000</f>
        <v>2.816079295154185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9" t="s">
        <v>25</v>
      </c>
      <c r="D76" s="149"/>
      <c r="E76" s="141" t="s">
        <v>28</v>
      </c>
      <c r="F76" s="14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16">
        <v>0.002</v>
      </c>
      <c r="D77" s="124">
        <v>0.1336</v>
      </c>
      <c r="E77" s="116">
        <f>C77/454*1000000</f>
        <v>4.405286343612334</v>
      </c>
      <c r="F77" s="71">
        <f>D77/454*1000000</f>
        <v>294.273127753304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84</v>
      </c>
      <c r="C78" s="116">
        <v>0.002</v>
      </c>
      <c r="D78" s="124" t="s">
        <v>72</v>
      </c>
      <c r="E78" s="116">
        <f>C78/454*1000000</f>
        <v>4.405286343612334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95</v>
      </c>
      <c r="C79" s="116">
        <v>0.0019</v>
      </c>
      <c r="D79" s="124" t="s">
        <v>72</v>
      </c>
      <c r="E79" s="116">
        <f>C79/454*1000000</f>
        <v>4.185022026431718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6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2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1.1082</v>
      </c>
      <c r="F85" s="135">
        <v>0.0092</v>
      </c>
      <c r="G85" s="135">
        <v>1.317</v>
      </c>
      <c r="H85" s="135">
        <v>1.0144</v>
      </c>
      <c r="I85" s="135">
        <v>0.7552</v>
      </c>
      <c r="J85" s="135">
        <v>0.6813</v>
      </c>
      <c r="K85" s="135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0.9024</v>
      </c>
      <c r="E86" s="135" t="s">
        <v>72</v>
      </c>
      <c r="F86" s="135">
        <v>0.0083</v>
      </c>
      <c r="G86" s="135">
        <v>1.1884</v>
      </c>
      <c r="H86" s="135">
        <v>0.9154</v>
      </c>
      <c r="I86" s="135">
        <v>0.6815</v>
      </c>
      <c r="J86" s="135">
        <v>0.6148</v>
      </c>
      <c r="K86" s="135">
        <v>0.1153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108.58</v>
      </c>
      <c r="E87" s="135">
        <v>120.3284</v>
      </c>
      <c r="F87" s="135" t="s">
        <v>72</v>
      </c>
      <c r="G87" s="135">
        <v>142.9999</v>
      </c>
      <c r="H87" s="135">
        <v>110.144</v>
      </c>
      <c r="I87" s="135">
        <v>82.0029</v>
      </c>
      <c r="J87" s="135">
        <v>73.9756</v>
      </c>
      <c r="K87" s="135">
        <v>13.8746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0.7593</v>
      </c>
      <c r="E88" s="135">
        <v>0.8415</v>
      </c>
      <c r="F88" s="135">
        <v>0.007</v>
      </c>
      <c r="G88" s="135" t="s">
        <v>72</v>
      </c>
      <c r="H88" s="135">
        <v>0.7702</v>
      </c>
      <c r="I88" s="135">
        <v>0.5734</v>
      </c>
      <c r="J88" s="135">
        <v>0.5173</v>
      </c>
      <c r="K88" s="135">
        <v>0.097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0.9858</v>
      </c>
      <c r="E89" s="135">
        <v>1.0925</v>
      </c>
      <c r="F89" s="135">
        <v>0.0091</v>
      </c>
      <c r="G89" s="135">
        <v>1.2983</v>
      </c>
      <c r="H89" s="135" t="s">
        <v>72</v>
      </c>
      <c r="I89" s="135">
        <v>0.7445</v>
      </c>
      <c r="J89" s="135">
        <v>0.6716</v>
      </c>
      <c r="K89" s="135">
        <v>0.126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1.3241</v>
      </c>
      <c r="E90" s="135">
        <v>1.4674</v>
      </c>
      <c r="F90" s="135">
        <v>0.0122</v>
      </c>
      <c r="G90" s="135">
        <v>1.7438</v>
      </c>
      <c r="H90" s="135">
        <v>1.3432</v>
      </c>
      <c r="I90" s="135" t="s">
        <v>72</v>
      </c>
      <c r="J90" s="135">
        <v>0.9021</v>
      </c>
      <c r="K90" s="135">
        <v>0.1692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1.4678</v>
      </c>
      <c r="E91" s="135">
        <v>1.6266</v>
      </c>
      <c r="F91" s="135">
        <v>0.0135</v>
      </c>
      <c r="G91" s="135">
        <v>1.9331</v>
      </c>
      <c r="H91" s="135">
        <v>1.4889</v>
      </c>
      <c r="I91" s="135">
        <v>1.1085</v>
      </c>
      <c r="J91" s="135" t="s">
        <v>72</v>
      </c>
      <c r="K91" s="135">
        <v>0.1876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7.8258</v>
      </c>
      <c r="E92" s="135">
        <v>8.6726</v>
      </c>
      <c r="F92" s="135">
        <v>0.0721</v>
      </c>
      <c r="G92" s="135">
        <v>10.3066</v>
      </c>
      <c r="H92" s="135">
        <v>7.9385</v>
      </c>
      <c r="I92" s="135">
        <v>5.9103</v>
      </c>
      <c r="J92" s="135">
        <v>5.3317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0.9023641941887746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2" t="s">
        <v>54</v>
      </c>
      <c r="C114" s="152"/>
      <c r="D114" s="152"/>
      <c r="E114" s="152"/>
      <c r="F114" s="152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8" t="s">
        <v>55</v>
      </c>
      <c r="C115" s="148"/>
      <c r="D115" s="148"/>
      <c r="E115" s="148"/>
      <c r="F115" s="148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8" t="s">
        <v>56</v>
      </c>
      <c r="C116" s="148"/>
      <c r="D116" s="148"/>
      <c r="E116" s="148"/>
      <c r="F116" s="148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8" t="s">
        <v>57</v>
      </c>
      <c r="C117" s="148"/>
      <c r="D117" s="148"/>
      <c r="E117" s="148"/>
      <c r="F117" s="148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8" t="s">
        <v>58</v>
      </c>
      <c r="C118" s="148"/>
      <c r="D118" s="148"/>
      <c r="E118" s="148"/>
      <c r="F118" s="148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8" t="s">
        <v>59</v>
      </c>
      <c r="C119" s="148"/>
      <c r="D119" s="148"/>
      <c r="E119" s="148"/>
      <c r="F119" s="148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8" t="s">
        <v>60</v>
      </c>
      <c r="C120" s="148"/>
      <c r="D120" s="148"/>
      <c r="E120" s="148"/>
      <c r="F120" s="148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7" t="s">
        <v>61</v>
      </c>
      <c r="C121" s="147"/>
      <c r="D121" s="147"/>
      <c r="E121" s="147"/>
      <c r="F121" s="147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50"/>
      <c r="D123" s="159"/>
      <c r="E123" s="159"/>
      <c r="F123" s="151"/>
      <c r="G123" s="117"/>
      <c r="H123" s="117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17"/>
      <c r="H124" s="117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17"/>
      <c r="H125" s="117"/>
    </row>
    <row r="126" spans="2:8" ht="15" customHeight="1">
      <c r="B126" s="153" t="s">
        <v>69</v>
      </c>
      <c r="C126" s="155" t="s">
        <v>70</v>
      </c>
      <c r="D126" s="156"/>
      <c r="E126" s="155" t="s">
        <v>71</v>
      </c>
      <c r="F126" s="156"/>
      <c r="G126" s="117"/>
      <c r="H126" s="117"/>
    </row>
    <row r="127" spans="2:8" ht="15" customHeight="1">
      <c r="B127" s="154"/>
      <c r="C127" s="157"/>
      <c r="D127" s="158"/>
      <c r="E127" s="157"/>
      <c r="F127" s="158"/>
      <c r="G127" s="117"/>
      <c r="H127" s="11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2019-12-10T12:12:08Z</dcterms:modified>
  <cp:category/>
  <cp:version/>
  <cp:contentType/>
  <cp:contentStatus/>
</cp:coreProperties>
</file>