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<sst xmlns="http://schemas.openxmlformats.org/spreadsheetml/2006/main" count="145" uniqueCount="107">
  <si>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</si>
  <si>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</si>
  <si>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</si>
  <si>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</si>
  <si>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</si>
  <si>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</si>
  <si>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</si>
  <si>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</si>
  <si>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</si>
  <si>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</si>
  <si>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</si>
  <si>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</si>
  <si>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</si>
  <si>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</si>
  <si>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</si>
  <si>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</si>
  <si>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</si>
  <si>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</si>
  <si>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</si>
  <si>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</si>
  <si>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</si>
  <si>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</si>
  <si>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</si>
  <si>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</si>
  <si>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</si>
  <si>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</si>
  <si>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</si>
  <si>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</si>
  <si>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</si>
  <si>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</si>
  <si>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</si>
  <si>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</si>
  <si>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</si>
  <si>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</si>
  <si>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</si>
  <si>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</si>
  <si>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</si>
  <si>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</si>
  <si>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</si>
  <si>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</si>
  <si>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</si>
  <si>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</si>
  <si>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</si>
  <si>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</si>
  <si>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</si>
  <si>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</si>
  <si>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</si>
  <si>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</si>
  <si>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</si>
  <si>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</si>
  <si>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</si>
  <si>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</si>
  <si>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</si>
  <si>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</si>
  <si>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</si>
  <si>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</si>
  <si>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</si>
  <si>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</si>
  <si>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</si>
  <si>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</si>
  <si>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</si>
  <si>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</si>
  <si>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</si>
  <si>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</si>
  <si>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</si>
  <si>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</si>
  <si>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</si>
  <si>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</si>
  <si>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</si>
  <si>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</si>
  <si>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</si>
  <si>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</si>
  <si>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</si>
  <si>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</si>
  <si>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</si>
  <si>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</si>
  <si>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</si>
  <si>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</si>
  <si>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</si>
  <si>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</si>
  <si>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</si>
  <si>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</si>
  <si>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</si>
  <si>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CBOT - Грудень '14</t>
  </si>
  <si>
    <t>NYBOT - Березень '15</t>
  </si>
  <si>
    <t>CBOT - Березень'15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</si>
  <si>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</si>
  <si>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</si>
  <si>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</si>
  <si>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</si>
  <si>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</si>
  <si>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CBOT - Травень'15</t>
  </si>
  <si>
    <t>CBOT - Січень '15</t>
  </si>
  <si>
    <t>Лондон - Березень'15</t>
  </si>
  <si>
    <t>NYBOT -Травень'15</t>
  </si>
  <si>
    <t>CBOT -Березень'15</t>
  </si>
  <si>
    <t>CME - Грудень '14</t>
  </si>
  <si>
    <t>CME - Січень'15</t>
  </si>
  <si>
    <t>Euronext - Серпень'15 (€/МT)</t>
  </si>
  <si>
    <t>CBOT - Грудень '15</t>
  </si>
  <si>
    <t>Euronext - Січень'15 (€/МT)</t>
  </si>
  <si>
    <t>Euronext - Травень '15 (€/МT)</t>
  </si>
  <si>
    <t>Euronext - Червень'15 (€/МT)</t>
  </si>
  <si>
    <t>CBOT - Травень '15</t>
  </si>
  <si>
    <t>09 Грудня 2014 р.</t>
  </si>
  <si>
    <t>CBOT - Лютий '15</t>
  </si>
  <si>
    <t>CME - Лютий'15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</si>
</sst>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2" fontId="77" fillId="0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  <xf numFmtId="2" fontId="77" fillId="0" borderId="19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7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52">
      <selection activeCell="C71" sqref="C71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44" t="s">
        <v>104</v>
      </c>
      <c r="D4" s="145"/>
      <c r="E4" s="145"/>
      <c r="F4" s="146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42" t="s">
        <v>5</v>
      </c>
      <c r="D6" s="143"/>
      <c r="E6" s="141" t="s">
        <v>6</v>
      </c>
      <c r="F6" s="141"/>
      <c r="G6" s="29"/>
      <c r="I6"/>
    </row>
    <row r="7" spans="2:8" s="6" customFormat="1" ht="15">
      <c r="B7" s="89" t="s">
        <v>88</v>
      </c>
      <c r="C7" s="123">
        <v>0.054</v>
      </c>
      <c r="D7" s="7">
        <v>3.83</v>
      </c>
      <c r="E7" s="123">
        <f aca="true" t="shared" si="0" ref="E7:F9">C7*39.3683</f>
        <v>2.1258882</v>
      </c>
      <c r="F7" s="13">
        <f t="shared" si="0"/>
        <v>150.780589</v>
      </c>
      <c r="G7" s="31"/>
      <c r="H7" s="31"/>
    </row>
    <row r="8" spans="2:8" s="6" customFormat="1" ht="15">
      <c r="B8" s="89" t="s">
        <v>85</v>
      </c>
      <c r="C8" s="123">
        <v>0.05</v>
      </c>
      <c r="D8" s="118">
        <v>3.952</v>
      </c>
      <c r="E8" s="123">
        <f t="shared" si="0"/>
        <v>1.968415</v>
      </c>
      <c r="F8" s="13">
        <f t="shared" si="0"/>
        <v>155.58352159999998</v>
      </c>
      <c r="G8" s="29"/>
      <c r="H8" s="29"/>
    </row>
    <row r="9" spans="2:17" s="6" customFormat="1" ht="15">
      <c r="B9" s="89" t="s">
        <v>91</v>
      </c>
      <c r="C9" s="123">
        <v>0.05</v>
      </c>
      <c r="D9" s="7">
        <v>4.036</v>
      </c>
      <c r="E9" s="123">
        <f t="shared" si="0"/>
        <v>1.968415</v>
      </c>
      <c r="F9" s="13">
        <f t="shared" si="0"/>
        <v>158.89045879999998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41" t="s">
        <v>7</v>
      </c>
      <c r="D11" s="141"/>
      <c r="E11" s="142" t="s">
        <v>6</v>
      </c>
      <c r="F11" s="143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100</v>
      </c>
      <c r="C12" s="122">
        <v>0.16</v>
      </c>
      <c r="D12" s="88">
        <v>156.75</v>
      </c>
      <c r="E12" s="122">
        <f>C12/D77</f>
        <v>0.19821605550049554</v>
      </c>
      <c r="F12" s="117">
        <f>D12/D77</f>
        <v>194.18979187314173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82</v>
      </c>
      <c r="C13" s="80">
        <v>0.16</v>
      </c>
      <c r="D13" s="88">
        <v>160.25</v>
      </c>
      <c r="E13" s="80">
        <f>C13/D77</f>
        <v>0.19821605550049554</v>
      </c>
      <c r="F13" s="117">
        <f>D13/D77</f>
        <v>198.52576808721506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83" t="s">
        <v>102</v>
      </c>
      <c r="C14" s="80">
        <v>0.15</v>
      </c>
      <c r="D14" s="88">
        <v>164.75</v>
      </c>
      <c r="E14" s="80">
        <f>C14/D77</f>
        <v>0.18582755203171455</v>
      </c>
      <c r="F14" s="117">
        <f>D14/D77</f>
        <v>204.1005946481665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6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42" t="s">
        <v>5</v>
      </c>
      <c r="D16" s="143"/>
      <c r="E16" s="141" t="s">
        <v>6</v>
      </c>
      <c r="F16" s="141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88</v>
      </c>
      <c r="C17" s="92">
        <v>0.094</v>
      </c>
      <c r="D17" s="7">
        <v>6.004</v>
      </c>
      <c r="E17" s="92">
        <f aca="true" t="shared" si="1" ref="E17:F19">C17*36.7437</f>
        <v>3.4539077999999996</v>
      </c>
      <c r="F17" s="13">
        <f t="shared" si="1"/>
        <v>220.60917479999998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85</v>
      </c>
      <c r="C18" s="92">
        <v>0.122</v>
      </c>
      <c r="D18" s="7">
        <v>5.856</v>
      </c>
      <c r="E18" s="92">
        <f t="shared" si="1"/>
        <v>4.4827314</v>
      </c>
      <c r="F18" s="13">
        <f t="shared" si="1"/>
        <v>215.17110719999997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91</v>
      </c>
      <c r="C19" s="92">
        <v>0.124</v>
      </c>
      <c r="D19" s="7">
        <v>5.894</v>
      </c>
      <c r="E19" s="92">
        <f t="shared" si="1"/>
        <v>4.5562188</v>
      </c>
      <c r="F19" s="13">
        <f t="shared" si="1"/>
        <v>216.5673678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41" t="s">
        <v>9</v>
      </c>
      <c r="D21" s="141"/>
      <c r="E21" s="142" t="s">
        <v>10</v>
      </c>
      <c r="F21" s="143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100</v>
      </c>
      <c r="C22" s="80">
        <v>1.32</v>
      </c>
      <c r="D22" s="117">
        <v>186.5</v>
      </c>
      <c r="E22" s="80">
        <f>C22/D77</f>
        <v>1.6352824578790883</v>
      </c>
      <c r="F22" s="117">
        <f>D22/D77</f>
        <v>231.0455896927651</v>
      </c>
      <c r="G22" s="40"/>
      <c r="H22" s="41"/>
      <c r="I22" s="82"/>
      <c r="J22" s="81"/>
      <c r="K22" s="82"/>
      <c r="L22" s="82"/>
      <c r="M22" s="82"/>
      <c r="N22" s="82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80">
        <v>1.45</v>
      </c>
      <c r="D23" s="88">
        <v>186.5</v>
      </c>
      <c r="E23" s="80">
        <f>C23/D77</f>
        <v>1.7963330029732407</v>
      </c>
      <c r="F23" s="117">
        <f>D23/D77</f>
        <v>231.0455896927651</v>
      </c>
      <c r="G23" s="40"/>
      <c r="H23" s="41"/>
      <c r="I23" s="82"/>
      <c r="J23" s="82"/>
      <c r="K23" s="81"/>
      <c r="L23" s="82"/>
      <c r="M23" s="82"/>
      <c r="N23" s="82"/>
      <c r="O23" s="82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101</v>
      </c>
      <c r="C24" s="80">
        <v>1.45</v>
      </c>
      <c r="D24" s="88">
        <v>187.5</v>
      </c>
      <c r="E24" s="80">
        <f>C24/D77</f>
        <v>1.7963330029732407</v>
      </c>
      <c r="F24" s="117">
        <f>D24/D77</f>
        <v>232.28444003964321</v>
      </c>
      <c r="G24" s="40"/>
      <c r="H24" s="41"/>
      <c r="I24" s="82"/>
      <c r="J24" s="82"/>
      <c r="K24" s="82"/>
      <c r="L24" s="81"/>
      <c r="M24" s="82"/>
      <c r="N24" s="82"/>
      <c r="O24" s="82"/>
      <c r="P24" s="82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81"/>
      <c r="N25" s="82"/>
      <c r="O25" s="82"/>
      <c r="P25" s="82"/>
      <c r="Q25" s="82"/>
      <c r="R25" s="82"/>
      <c r="S25" s="59"/>
      <c r="T25" s="59"/>
      <c r="U25" s="59"/>
    </row>
    <row r="26" spans="2:21" ht="15.75">
      <c r="B26" s="32" t="s">
        <v>11</v>
      </c>
      <c r="C26" s="141" t="s">
        <v>12</v>
      </c>
      <c r="D26" s="141"/>
      <c r="E26" s="141" t="s">
        <v>10</v>
      </c>
      <c r="F26" s="141"/>
      <c r="G26" s="29"/>
      <c r="H26" s="29"/>
      <c r="I26" s="82"/>
      <c r="J26" s="82"/>
      <c r="K26" s="82"/>
      <c r="L26" s="82"/>
      <c r="M26" s="82"/>
      <c r="N26" s="81"/>
      <c r="O26" s="82"/>
      <c r="P26" s="82"/>
      <c r="Q26" s="82"/>
      <c r="R26" s="82"/>
      <c r="S26" s="59"/>
      <c r="T26" s="59"/>
      <c r="U26" s="59"/>
    </row>
    <row r="27" spans="2:18" s="6" customFormat="1" ht="18" customHeight="1">
      <c r="B27" s="83" t="s">
        <v>90</v>
      </c>
      <c r="C27" s="147">
        <v>0</v>
      </c>
      <c r="D27" s="88">
        <v>343</v>
      </c>
      <c r="E27" s="147">
        <f>C27/D77</f>
        <v>0</v>
      </c>
      <c r="F27" s="117">
        <f>D27/D77</f>
        <v>424.9256689791873</v>
      </c>
      <c r="G27" s="29"/>
      <c r="H27" s="29"/>
      <c r="I27" s="82"/>
      <c r="J27" s="82"/>
      <c r="K27" s="82"/>
      <c r="L27" s="82"/>
      <c r="M27" s="82"/>
      <c r="N27" s="82"/>
      <c r="O27" s="81"/>
      <c r="P27" s="82"/>
      <c r="Q27" s="82"/>
      <c r="R27" s="82"/>
    </row>
    <row r="28" spans="2:18" s="6" customFormat="1" ht="18" customHeight="1">
      <c r="B28" s="83" t="s">
        <v>89</v>
      </c>
      <c r="C28" s="80">
        <v>0.07</v>
      </c>
      <c r="D28" s="88">
        <v>343</v>
      </c>
      <c r="E28" s="80">
        <f>C28/$D$77</f>
        <v>0.0867195242814668</v>
      </c>
      <c r="F28" s="117">
        <f>D28/$D$77</f>
        <v>424.9256689791873</v>
      </c>
      <c r="G28" s="29"/>
      <c r="H28" s="29"/>
      <c r="J28" s="82"/>
      <c r="K28" s="82"/>
      <c r="L28" s="82"/>
      <c r="M28" s="82"/>
      <c r="N28" s="82"/>
      <c r="O28" s="82"/>
      <c r="P28" s="81"/>
      <c r="Q28" s="82"/>
      <c r="R28" s="82"/>
    </row>
    <row r="29" spans="2:18" s="6" customFormat="1" ht="18" customHeight="1">
      <c r="B29" s="83" t="s">
        <v>98</v>
      </c>
      <c r="C29" s="80">
        <v>0.07</v>
      </c>
      <c r="D29" s="113">
        <v>343.25</v>
      </c>
      <c r="E29" s="80">
        <f>C29/$D$77</f>
        <v>0.0867195242814668</v>
      </c>
      <c r="F29" s="117">
        <f>D29/$D$77</f>
        <v>425.23538156590683</v>
      </c>
      <c r="G29" s="29"/>
      <c r="H29" s="29"/>
      <c r="J29" s="82"/>
      <c r="K29" s="82"/>
      <c r="L29" s="82"/>
      <c r="M29" s="82"/>
      <c r="N29" s="82"/>
      <c r="O29" s="82"/>
      <c r="P29" s="82"/>
      <c r="Q29" s="81"/>
      <c r="R29" s="82"/>
    </row>
    <row r="30" spans="2:18" ht="15.75">
      <c r="B30" s="83"/>
      <c r="C30" s="111"/>
      <c r="E30" s="111"/>
      <c r="F30" s="112"/>
      <c r="G30" s="29"/>
      <c r="H30" s="29"/>
      <c r="I30" s="6"/>
      <c r="J30" s="82"/>
      <c r="K30" s="82"/>
      <c r="L30" s="82"/>
      <c r="M30" s="82"/>
      <c r="N30" s="82"/>
      <c r="O30" s="81"/>
      <c r="P30" s="82"/>
      <c r="Q30" s="82"/>
      <c r="R30" s="82"/>
    </row>
    <row r="31" spans="2:18" ht="15.75">
      <c r="B31" s="32" t="s">
        <v>13</v>
      </c>
      <c r="C31" s="131" t="s">
        <v>5</v>
      </c>
      <c r="D31" s="132"/>
      <c r="E31" s="131" t="s">
        <v>6</v>
      </c>
      <c r="F31" s="132"/>
      <c r="G31" s="29"/>
      <c r="H31" s="29"/>
      <c r="I31" s="6"/>
      <c r="J31" s="82"/>
      <c r="K31" s="82"/>
      <c r="L31" s="82"/>
      <c r="M31" s="82"/>
      <c r="N31" s="82"/>
      <c r="O31" s="82"/>
      <c r="P31" s="81"/>
      <c r="Q31" s="82"/>
      <c r="R31" s="82"/>
    </row>
    <row r="32" spans="2:18" s="6" customFormat="1" ht="15.75">
      <c r="B32" s="89" t="s">
        <v>88</v>
      </c>
      <c r="C32" s="92">
        <v>0.036</v>
      </c>
      <c r="D32" s="7">
        <v>3.01</v>
      </c>
      <c r="E32" s="92">
        <f aca="true" t="shared" si="2" ref="E32:F34">C32*58.0164</f>
        <v>2.0885903999999997</v>
      </c>
      <c r="F32" s="13">
        <f t="shared" si="2"/>
        <v>174.62936399999998</v>
      </c>
      <c r="G32" s="106"/>
      <c r="H32" s="29"/>
      <c r="J32" s="82"/>
      <c r="K32" s="82"/>
      <c r="L32" s="82"/>
      <c r="M32" s="82"/>
      <c r="N32" s="82"/>
      <c r="O32" s="82"/>
      <c r="P32" s="82"/>
      <c r="Q32" s="81"/>
      <c r="R32" s="82"/>
    </row>
    <row r="33" spans="2:18" s="6" customFormat="1" ht="15.75">
      <c r="B33" s="89" t="s">
        <v>85</v>
      </c>
      <c r="C33" s="92">
        <v>0.01</v>
      </c>
      <c r="D33" s="7">
        <v>3.134</v>
      </c>
      <c r="E33" s="92">
        <f t="shared" si="2"/>
        <v>0.580164</v>
      </c>
      <c r="F33" s="13">
        <f t="shared" si="2"/>
        <v>181.8233976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91</v>
      </c>
      <c r="C34" s="92">
        <v>0.002</v>
      </c>
      <c r="D34" s="7">
        <v>3.144</v>
      </c>
      <c r="E34" s="92">
        <f t="shared" si="2"/>
        <v>0.11603279999999999</v>
      </c>
      <c r="F34" s="13">
        <f t="shared" si="2"/>
        <v>182.4035616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31" t="s">
        <v>5</v>
      </c>
      <c r="D36" s="132"/>
      <c r="E36" s="131" t="s">
        <v>6</v>
      </c>
      <c r="F36" s="132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92</v>
      </c>
      <c r="C37" s="123">
        <v>0.054</v>
      </c>
      <c r="D37" s="14">
        <v>10.492</v>
      </c>
      <c r="E37" s="123">
        <f aca="true" t="shared" si="3" ref="E37:F39">C37*36.7437</f>
        <v>1.9841597999999998</v>
      </c>
      <c r="F37" s="13">
        <f t="shared" si="3"/>
        <v>385.5149004</v>
      </c>
      <c r="G37" s="107"/>
      <c r="H37" s="29"/>
      <c r="J37" s="82"/>
      <c r="K37" s="82"/>
      <c r="L37" s="82"/>
      <c r="M37" s="82"/>
      <c r="N37" s="82"/>
      <c r="O37" s="82"/>
      <c r="P37" s="82"/>
      <c r="Q37" s="121"/>
    </row>
    <row r="38" spans="2:13" s="6" customFormat="1" ht="15" customHeight="1">
      <c r="B38" s="89" t="s">
        <v>86</v>
      </c>
      <c r="C38" s="123">
        <v>0.056</v>
      </c>
      <c r="D38" s="72">
        <v>10.554</v>
      </c>
      <c r="E38" s="123">
        <f t="shared" si="3"/>
        <v>2.0576472</v>
      </c>
      <c r="F38" s="13">
        <f t="shared" si="3"/>
        <v>387.7930098</v>
      </c>
      <c r="G38" s="31"/>
      <c r="H38" s="29"/>
      <c r="K38" s="28"/>
      <c r="L38" s="28"/>
      <c r="M38" s="28"/>
    </row>
    <row r="39" spans="2:13" s="6" customFormat="1" ht="15">
      <c r="B39" s="89" t="s">
        <v>103</v>
      </c>
      <c r="C39" s="123">
        <v>0.06</v>
      </c>
      <c r="D39" s="14">
        <v>10.62</v>
      </c>
      <c r="E39" s="123">
        <f t="shared" si="3"/>
        <v>2.2046219999999996</v>
      </c>
      <c r="F39" s="13">
        <f t="shared" si="3"/>
        <v>390.21809399999995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31" t="s">
        <v>16</v>
      </c>
      <c r="D41" s="132"/>
      <c r="E41" s="131" t="s">
        <v>6</v>
      </c>
      <c r="F41" s="132"/>
      <c r="G41" s="35"/>
      <c r="H41" s="35"/>
      <c r="I41" s="27"/>
      <c r="J41" s="6"/>
    </row>
    <row r="42" spans="2:13" s="27" customFormat="1" ht="15.75" thickBot="1">
      <c r="B42" s="89" t="s">
        <v>88</v>
      </c>
      <c r="C42" s="124">
        <v>10.1</v>
      </c>
      <c r="D42" s="125">
        <v>411.6</v>
      </c>
      <c r="E42" s="122">
        <f aca="true" t="shared" si="4" ref="E42:F44">C42*1.1023</f>
        <v>11.133230000000001</v>
      </c>
      <c r="F42" s="126">
        <f t="shared" si="4"/>
        <v>453.70668000000006</v>
      </c>
      <c r="G42" s="31"/>
      <c r="H42" s="29"/>
      <c r="K42" s="6"/>
      <c r="L42" s="6"/>
      <c r="M42" s="6"/>
    </row>
    <row r="43" spans="2:19" s="27" customFormat="1" ht="15.75" thickBot="1">
      <c r="B43" s="89" t="s">
        <v>92</v>
      </c>
      <c r="C43" s="124">
        <v>5.2</v>
      </c>
      <c r="D43" s="126">
        <v>375.3</v>
      </c>
      <c r="E43" s="122">
        <f t="shared" si="4"/>
        <v>5.731960000000001</v>
      </c>
      <c r="F43" s="126">
        <f t="shared" si="4"/>
        <v>413.69319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95</v>
      </c>
      <c r="C44" s="124">
        <v>3.6</v>
      </c>
      <c r="D44" s="126">
        <v>361.7</v>
      </c>
      <c r="E44" s="122">
        <f t="shared" si="4"/>
        <v>3.9682800000000005</v>
      </c>
      <c r="F44" s="126">
        <f t="shared" si="4"/>
        <v>398.70191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31" t="s">
        <v>18</v>
      </c>
      <c r="D46" s="132"/>
      <c r="E46" s="131" t="s">
        <v>19</v>
      </c>
      <c r="F46" s="132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83</v>
      </c>
      <c r="C47" s="122">
        <v>0.14</v>
      </c>
      <c r="D47" s="13">
        <v>31.91</v>
      </c>
      <c r="E47" s="122">
        <f aca="true" t="shared" si="5" ref="E47:F49">C47/454*1000</f>
        <v>0.30837004405286345</v>
      </c>
      <c r="F47" s="13">
        <f t="shared" si="5"/>
        <v>70.2863436123348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92</v>
      </c>
      <c r="C48" s="122">
        <v>0.14</v>
      </c>
      <c r="D48" s="88">
        <v>31.99</v>
      </c>
      <c r="E48" s="122">
        <f t="shared" si="5"/>
        <v>0.30837004405286345</v>
      </c>
      <c r="F48" s="13">
        <f t="shared" si="5"/>
        <v>70.46255506607929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85</v>
      </c>
      <c r="C49" s="122">
        <v>0.14</v>
      </c>
      <c r="D49" s="88">
        <v>32.21</v>
      </c>
      <c r="E49" s="122">
        <f t="shared" si="5"/>
        <v>0.30837004405286345</v>
      </c>
      <c r="F49" s="13">
        <f t="shared" si="5"/>
        <v>70.94713656387665</v>
      </c>
      <c r="G49" s="29"/>
      <c r="H49" s="29"/>
      <c r="I49" s="6"/>
      <c r="J49" s="101"/>
      <c r="K49" s="102"/>
      <c r="L49" s="102"/>
      <c r="M49" s="102"/>
      <c r="N49" s="102"/>
      <c r="O49" s="102"/>
      <c r="P49" s="102"/>
      <c r="Q49" s="102"/>
      <c r="R49" s="102"/>
      <c r="S49" s="77"/>
      <c r="T49" s="77"/>
      <c r="U49" s="77"/>
    </row>
    <row r="50" spans="2:21" ht="16.5" thickBot="1">
      <c r="B50" s="30"/>
      <c r="C50" s="111"/>
      <c r="D50" s="113"/>
      <c r="E50" s="128"/>
      <c r="F50" s="110"/>
      <c r="G50" s="29"/>
      <c r="H50" s="29"/>
      <c r="I50" s="6"/>
      <c r="J50" s="81"/>
      <c r="K50" s="81"/>
      <c r="L50" s="82"/>
      <c r="M50" s="82"/>
      <c r="N50" s="82"/>
      <c r="O50" s="82"/>
      <c r="P50" s="82"/>
      <c r="Q50" s="82"/>
      <c r="R50" s="82"/>
      <c r="S50" s="77"/>
      <c r="T50" s="77"/>
      <c r="U50" s="77"/>
    </row>
    <row r="51" spans="2:21" ht="16.5" thickBot="1">
      <c r="B51" s="32" t="s">
        <v>20</v>
      </c>
      <c r="C51" s="131" t="s">
        <v>21</v>
      </c>
      <c r="D51" s="132"/>
      <c r="E51" s="131" t="s">
        <v>6</v>
      </c>
      <c r="F51" s="132"/>
      <c r="G51" s="29"/>
      <c r="H51" s="29"/>
      <c r="I51" s="6"/>
      <c r="J51" s="82"/>
      <c r="K51" s="82"/>
      <c r="L51" s="81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92</v>
      </c>
      <c r="C52" s="124">
        <v>0.245</v>
      </c>
      <c r="D52" s="14">
        <v>12.29</v>
      </c>
      <c r="E52" s="124">
        <f aca="true" t="shared" si="6" ref="E52:F54">C52*22.0462</f>
        <v>5.401319</v>
      </c>
      <c r="F52" s="13">
        <f t="shared" si="6"/>
        <v>270.947798</v>
      </c>
      <c r="G52" s="31"/>
      <c r="H52" s="29"/>
      <c r="I52" s="101"/>
      <c r="J52" s="81"/>
      <c r="K52" s="82"/>
      <c r="L52" s="82"/>
      <c r="M52" s="81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99</v>
      </c>
      <c r="C53" s="124">
        <v>0.245</v>
      </c>
      <c r="D53" s="14">
        <v>12.54</v>
      </c>
      <c r="E53" s="124">
        <f t="shared" si="6"/>
        <v>5.401319</v>
      </c>
      <c r="F53" s="13">
        <f t="shared" si="6"/>
        <v>276.459348</v>
      </c>
      <c r="G53" s="29"/>
      <c r="H53" s="29"/>
      <c r="I53" s="102"/>
      <c r="J53" s="82"/>
      <c r="K53" s="82"/>
      <c r="L53" s="82"/>
      <c r="M53" s="82"/>
      <c r="N53" s="81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85</v>
      </c>
      <c r="C54" s="124">
        <v>0.245</v>
      </c>
      <c r="D54" s="14">
        <v>12.79</v>
      </c>
      <c r="E54" s="124">
        <f t="shared" si="6"/>
        <v>5.401319</v>
      </c>
      <c r="F54" s="13">
        <f t="shared" si="6"/>
        <v>281.970898</v>
      </c>
      <c r="G54" s="29"/>
      <c r="H54" s="29"/>
      <c r="I54" s="102"/>
      <c r="J54" s="82"/>
      <c r="K54" s="82"/>
      <c r="L54" s="82"/>
      <c r="M54" s="82"/>
      <c r="N54" s="82"/>
      <c r="O54" s="81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4"/>
      <c r="D55" s="115"/>
      <c r="E55" s="114"/>
      <c r="F55" s="115"/>
      <c r="G55" s="29"/>
      <c r="H55" s="29"/>
      <c r="I55" s="102"/>
      <c r="J55" s="82"/>
      <c r="K55" s="82"/>
      <c r="L55" s="82"/>
      <c r="M55" s="82"/>
      <c r="N55" s="82"/>
      <c r="O55" s="82"/>
      <c r="P55" s="81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31" t="s">
        <v>23</v>
      </c>
      <c r="D56" s="132"/>
      <c r="E56" s="131" t="s">
        <v>24</v>
      </c>
      <c r="F56" s="132"/>
      <c r="H56" s="29"/>
      <c r="I56" s="101"/>
      <c r="J56" s="82"/>
      <c r="K56" s="82"/>
      <c r="L56" s="82"/>
      <c r="M56" s="82"/>
      <c r="N56" s="82"/>
      <c r="O56" s="82"/>
      <c r="P56" s="82"/>
      <c r="Q56" s="81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89" t="s">
        <v>92</v>
      </c>
      <c r="C57" s="119">
        <v>0.005</v>
      </c>
      <c r="D57" s="51">
        <v>1.71</v>
      </c>
      <c r="E57" s="119">
        <f aca="true" t="shared" si="7" ref="E57:F59">C57/3.785</f>
        <v>0.001321003963011889</v>
      </c>
      <c r="F57" s="13">
        <f t="shared" si="7"/>
        <v>0.45178335535006603</v>
      </c>
      <c r="G57" s="31"/>
      <c r="H57" s="29"/>
      <c r="I57" s="101"/>
      <c r="J57" s="82"/>
      <c r="K57" s="82"/>
      <c r="L57" s="82"/>
      <c r="M57" s="82"/>
      <c r="N57" s="82"/>
      <c r="O57" s="82"/>
      <c r="P57" s="82"/>
      <c r="Q57" s="82"/>
      <c r="R57" s="81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89" t="s">
        <v>105</v>
      </c>
      <c r="C58" s="119">
        <v>0.002</v>
      </c>
      <c r="D58" s="72">
        <v>1.64</v>
      </c>
      <c r="E58" s="119">
        <f t="shared" si="7"/>
        <v>0.0005284015852047556</v>
      </c>
      <c r="F58" s="13">
        <f t="shared" si="7"/>
        <v>0.43328929986789955</v>
      </c>
      <c r="G58" s="29"/>
      <c r="H58" s="29"/>
      <c r="I58" s="102"/>
      <c r="J58" s="82"/>
      <c r="K58" s="82"/>
      <c r="L58" s="82"/>
      <c r="M58" s="82"/>
      <c r="N58" s="82"/>
      <c r="O58" s="82"/>
      <c r="P58" s="81"/>
      <c r="Q58" s="82"/>
      <c r="R58" s="81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89" t="s">
        <v>85</v>
      </c>
      <c r="C59" s="119">
        <v>0.002</v>
      </c>
      <c r="D59" s="72">
        <v>1.618</v>
      </c>
      <c r="E59" s="119">
        <f t="shared" si="7"/>
        <v>0.0005284015852047556</v>
      </c>
      <c r="F59" s="13">
        <f t="shared" si="7"/>
        <v>0.4274768824306473</v>
      </c>
      <c r="G59" s="29"/>
      <c r="H59" s="29"/>
      <c r="I59" s="102"/>
      <c r="J59" s="82"/>
      <c r="K59" s="82"/>
      <c r="L59" s="82"/>
      <c r="M59" s="82"/>
      <c r="N59" s="82"/>
      <c r="O59" s="82"/>
      <c r="P59" s="82"/>
      <c r="Q59" s="81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0"/>
      <c r="E60" s="16"/>
      <c r="F60" s="5"/>
      <c r="G60" s="29"/>
      <c r="H60" s="29"/>
      <c r="I60" s="102"/>
      <c r="J60" s="82"/>
      <c r="K60" s="82"/>
      <c r="L60" s="82"/>
      <c r="M60" s="82"/>
      <c r="N60" s="82"/>
      <c r="O60" s="82"/>
      <c r="P60" s="82"/>
      <c r="Q60" s="81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31" t="s">
        <v>26</v>
      </c>
      <c r="D61" s="132"/>
      <c r="E61" s="131" t="s">
        <v>27</v>
      </c>
      <c r="F61" s="132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84" t="s">
        <v>96</v>
      </c>
      <c r="C62" s="127">
        <v>0</v>
      </c>
      <c r="D62" s="87">
        <v>1.2985</v>
      </c>
      <c r="E62" s="127">
        <f>C62/454*100</f>
        <v>0</v>
      </c>
      <c r="F62" s="53">
        <f>D62/454*1000</f>
        <v>2.8601321585903086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84" t="s">
        <v>97</v>
      </c>
      <c r="C63" s="127">
        <v>0</v>
      </c>
      <c r="D63" s="87">
        <v>1.221</v>
      </c>
      <c r="E63" s="127">
        <f>C63/454*100</f>
        <v>0</v>
      </c>
      <c r="F63" s="53">
        <f>D63/454*1000</f>
        <v>2.6894273127753308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84" t="s">
        <v>106</v>
      </c>
      <c r="C64" s="124">
        <v>0.5</v>
      </c>
      <c r="D64" s="87">
        <v>1.205</v>
      </c>
      <c r="E64" s="124">
        <f>C64/454*100</f>
        <v>0.11013215859030838</v>
      </c>
      <c r="F64" s="53">
        <f>D64/454*1000</f>
        <v>2.654185022026432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33" t="s">
        <v>26</v>
      </c>
      <c r="D66" s="133"/>
      <c r="E66" s="131" t="s">
        <v>29</v>
      </c>
      <c r="F66" s="132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87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93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84</v>
      </c>
      <c r="C69" s="123">
        <v>0.0012</v>
      </c>
      <c r="D69" s="118">
        <v>0.1542</v>
      </c>
      <c r="E69" s="124">
        <f>C69/454*1000000</f>
        <v>2.643171806167401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94</v>
      </c>
      <c r="C70" s="123">
        <v>0.0013</v>
      </c>
      <c r="D70" s="118">
        <v>0.1574</v>
      </c>
      <c r="E70" s="124">
        <f>C70/454*1000000</f>
        <v>2.8634361233480172</v>
      </c>
      <c r="F70" s="88">
        <f>D70/454*1000000</f>
        <v>346.69603524229075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81</v>
      </c>
      <c r="E76" s="104">
        <v>1.239</v>
      </c>
      <c r="F76" s="104">
        <v>0.0084</v>
      </c>
      <c r="G76" s="104">
        <v>1.5689</v>
      </c>
      <c r="H76" s="104">
        <v>1.0305</v>
      </c>
      <c r="I76" s="104">
        <v>0.8737</v>
      </c>
      <c r="J76" s="104">
        <v>0.8318</v>
      </c>
      <c r="K76" s="104">
        <v>0.129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0.8072</v>
      </c>
      <c r="E77" s="105" t="s">
        <v>81</v>
      </c>
      <c r="F77" s="105">
        <v>0.0068</v>
      </c>
      <c r="G77" s="105">
        <v>1.2662</v>
      </c>
      <c r="H77" s="105">
        <v>0.8318</v>
      </c>
      <c r="I77" s="105">
        <v>0.7053</v>
      </c>
      <c r="J77" s="105">
        <v>0.6713</v>
      </c>
      <c r="K77" s="105">
        <v>0.1041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119.14</v>
      </c>
      <c r="E78" s="104">
        <v>147.62</v>
      </c>
      <c r="F78" s="104" t="s">
        <v>81</v>
      </c>
      <c r="G78" s="104">
        <v>186.937</v>
      </c>
      <c r="H78" s="104">
        <v>122.783</v>
      </c>
      <c r="I78" s="104">
        <v>104.077</v>
      </c>
      <c r="J78" s="104">
        <v>99.111</v>
      </c>
      <c r="K78" s="104">
        <v>15.3709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0.6374</v>
      </c>
      <c r="E79" s="105">
        <v>0.7897</v>
      </c>
      <c r="F79" s="105">
        <v>0.0054</v>
      </c>
      <c r="G79" s="105" t="s">
        <v>81</v>
      </c>
      <c r="H79" s="105">
        <v>0.6568</v>
      </c>
      <c r="I79" s="105">
        <v>0.5569</v>
      </c>
      <c r="J79" s="105">
        <v>0.5302</v>
      </c>
      <c r="K79" s="105">
        <v>0.0822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0.9704</v>
      </c>
      <c r="E80" s="104">
        <v>1.2023</v>
      </c>
      <c r="F80" s="104">
        <v>0.0081</v>
      </c>
      <c r="G80" s="104">
        <v>1.5223</v>
      </c>
      <c r="H80" s="104" t="s">
        <v>81</v>
      </c>
      <c r="I80" s="104">
        <v>0.8477</v>
      </c>
      <c r="J80" s="104">
        <v>0.8072</v>
      </c>
      <c r="K80" s="104">
        <v>0.1252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1.1447</v>
      </c>
      <c r="E81" s="105">
        <v>1.4182</v>
      </c>
      <c r="F81" s="105">
        <v>0.0096</v>
      </c>
      <c r="G81" s="105">
        <v>1.7957</v>
      </c>
      <c r="H81" s="105">
        <v>1.1793</v>
      </c>
      <c r="I81" s="105" t="s">
        <v>81</v>
      </c>
      <c r="J81" s="105">
        <v>0.9521</v>
      </c>
      <c r="K81" s="105">
        <v>0.1477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1.2022</v>
      </c>
      <c r="E82" s="104">
        <v>1.4896</v>
      </c>
      <c r="F82" s="104">
        <v>0.0101</v>
      </c>
      <c r="G82" s="104">
        <v>1.8859</v>
      </c>
      <c r="H82" s="104">
        <v>1.2388</v>
      </c>
      <c r="I82" s="104">
        <v>1.0503</v>
      </c>
      <c r="J82" s="104" t="s">
        <v>81</v>
      </c>
      <c r="K82" s="104">
        <v>0.1551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7.7521</v>
      </c>
      <c r="E83" s="105">
        <v>9.6046</v>
      </c>
      <c r="F83" s="105">
        <v>0.0651</v>
      </c>
      <c r="G83" s="105">
        <v>12.1619</v>
      </c>
      <c r="H83" s="105">
        <v>7.9888</v>
      </c>
      <c r="I83" s="105">
        <v>6.7727</v>
      </c>
      <c r="J83" s="105">
        <v>6.4479</v>
      </c>
      <c r="K83" s="105" t="s">
        <v>81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39" t="s">
        <v>63</v>
      </c>
      <c r="C103" s="135"/>
      <c r="D103" s="135"/>
      <c r="E103" s="135"/>
      <c r="F103" s="135"/>
    </row>
    <row r="104" spans="2:6" ht="15">
      <c r="B104" s="140" t="s">
        <v>64</v>
      </c>
      <c r="C104" s="135"/>
      <c r="D104" s="135"/>
      <c r="E104" s="135"/>
      <c r="F104" s="135"/>
    </row>
    <row r="105" spans="2:6" ht="78" customHeight="1">
      <c r="B105" s="140" t="s">
        <v>65</v>
      </c>
      <c r="C105" s="135"/>
      <c r="D105" s="135"/>
      <c r="E105" s="135"/>
      <c r="F105" s="135"/>
    </row>
    <row r="106" spans="2:6" ht="15">
      <c r="B106" s="140" t="s">
        <v>66</v>
      </c>
      <c r="C106" s="135"/>
      <c r="D106" s="135"/>
      <c r="E106" s="135"/>
      <c r="F106" s="135"/>
    </row>
    <row r="107" spans="2:6" ht="15">
      <c r="B107" s="140" t="s">
        <v>67</v>
      </c>
      <c r="C107" s="135"/>
      <c r="D107" s="135"/>
      <c r="E107" s="135"/>
      <c r="F107" s="135"/>
    </row>
    <row r="108" spans="2:6" ht="15">
      <c r="B108" s="140" t="s">
        <v>68</v>
      </c>
      <c r="C108" s="135"/>
      <c r="D108" s="135"/>
      <c r="E108" s="135"/>
      <c r="F108" s="135"/>
    </row>
    <row r="109" spans="2:6" ht="15">
      <c r="B109" s="140" t="s">
        <v>69</v>
      </c>
      <c r="C109" s="135"/>
      <c r="D109" s="135"/>
      <c r="E109" s="135"/>
      <c r="F109" s="135"/>
    </row>
    <row r="110" spans="2:6" ht="15">
      <c r="B110" s="134" t="s">
        <v>70</v>
      </c>
      <c r="C110" s="135"/>
      <c r="D110" s="135"/>
      <c r="E110" s="135"/>
      <c r="F110" s="135"/>
    </row>
    <row r="112" spans="2:6" ht="15.75">
      <c r="B112" s="57" t="s">
        <v>71</v>
      </c>
      <c r="C112" s="136"/>
      <c r="D112" s="137"/>
      <c r="E112" s="137"/>
      <c r="F112" s="138"/>
    </row>
    <row r="113" spans="2:6" ht="30.75" customHeight="1">
      <c r="B113" s="57" t="s">
        <v>72</v>
      </c>
      <c r="C113" s="129" t="s">
        <v>73</v>
      </c>
      <c r="D113" s="129"/>
      <c r="E113" s="129" t="s">
        <v>74</v>
      </c>
      <c r="F113" s="129"/>
    </row>
    <row r="114" spans="2:6" ht="30.75" customHeight="1">
      <c r="B114" s="57" t="s">
        <v>75</v>
      </c>
      <c r="C114" s="129" t="s">
        <v>76</v>
      </c>
      <c r="D114" s="129"/>
      <c r="E114" s="129" t="s">
        <v>77</v>
      </c>
      <c r="F114" s="129"/>
    </row>
    <row r="115" spans="2:6" ht="15" customHeight="1">
      <c r="B115" s="130" t="s">
        <v>78</v>
      </c>
      <c r="C115" s="129" t="s">
        <v>79</v>
      </c>
      <c r="D115" s="129"/>
      <c r="E115" s="129" t="s">
        <v>80</v>
      </c>
      <c r="F115" s="129"/>
    </row>
    <row r="116" spans="2:6" ht="15">
      <c r="B116" s="130"/>
      <c r="C116" s="129"/>
      <c r="D116" s="129"/>
      <c r="E116" s="129"/>
      <c r="F116" s="129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2014-12-10T07:46:18Z</dcterms:modified>
  <cp:category/>
  <cp:version/>
  <cp:contentType/>
  <cp:contentStatus/>
</cp:coreProperties>
</file>