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<sst xmlns="http://schemas.openxmlformats.org/spreadsheetml/2006/main" count="164" uniqueCount="110">
  <si>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</si>
  <si>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</si>
  <si>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</si>
  <si>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</si>
  <si>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</si>
  <si>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</si>
  <si>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</si>
  <si>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</si>
  <si>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</si>
  <si>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</si>
  <si>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</si>
  <si>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</si>
  <si>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</si>
  <si>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</si>
  <si>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</si>
  <si>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</si>
  <si>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</si>
  <si>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</si>
  <si>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</si>
  <si>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</si>
  <si>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</si>
  <si>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</si>
  <si>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</si>
  <si>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</si>
  <si>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</si>
  <si>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</si>
  <si>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</si>
  <si>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</si>
  <si>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</si>
  <si>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</si>
  <si>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</si>
  <si>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</si>
  <si>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</si>
  <si>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</si>
  <si>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</si>
  <si>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</si>
  <si>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</si>
  <si>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</si>
  <si>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</si>
  <si>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</si>
  <si>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</si>
  <si>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</si>
  <si>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</si>
  <si>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</si>
  <si>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</si>
  <si>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</si>
  <si>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</si>
  <si>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</si>
  <si>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</si>
  <si>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</si>
  <si>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</si>
  <si>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</si>
  <si>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</si>
  <si>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</si>
  <si>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</si>
  <si>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</si>
  <si>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</si>
  <si>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</si>
  <si>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</si>
  <si>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</si>
  <si>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</si>
  <si>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</si>
  <si>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</si>
  <si>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</si>
  <si>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</si>
  <si>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</si>
  <si>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</si>
  <si>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</si>
  <si>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</si>
  <si>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</si>
  <si>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</si>
  <si>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</si>
  <si>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</si>
  <si>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</si>
  <si>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</si>
  <si>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</si>
  <si>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</si>
  <si>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</si>
  <si>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</si>
  <si>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</si>
  <si>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</si>
  <si>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</si>
  <si>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</si>
  <si>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</si>
  <si>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</si>
  <si>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</si>
  <si>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</si>
  <si>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</si>
  <si>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</si>
  <si>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Euronext - Грудень'16 (€/МT)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</si>
  <si>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</si>
  <si>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</si>
  <si>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</si>
  <si>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</si>
  <si>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</si>
  <si>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</si>
  <si>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</si>
  <si>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</si>
  <si>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</si>
  <si>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</si>
  <si>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</si>
  <si>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</si>
  <si>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</si>
  <si>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</si>
  <si>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</si>
  <si>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</si>
  <si>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</si>
  <si>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</si>
  <si>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</si>
  <si>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09 вересня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</si>
</sst>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109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90</v>
      </c>
      <c r="C7" s="147">
        <v>0.03</v>
      </c>
      <c r="D7" s="14">
        <v>3.29</v>
      </c>
      <c r="E7" s="147">
        <f aca="true" t="shared" si="0" ref="E7:F9">C7*39.3683</f>
        <v>1.1810489999999998</v>
      </c>
      <c r="F7" s="13">
        <f t="shared" si="0"/>
        <v>129.521707</v>
      </c>
    </row>
    <row r="8" spans="2:6" s="6" customFormat="1" ht="15">
      <c r="B8" s="25" t="s">
        <v>96</v>
      </c>
      <c r="C8" s="147">
        <v>0.024</v>
      </c>
      <c r="D8" s="14">
        <v>3.402</v>
      </c>
      <c r="E8" s="147">
        <f t="shared" si="0"/>
        <v>0.9448392</v>
      </c>
      <c r="F8" s="13">
        <f t="shared" si="0"/>
        <v>133.9309566</v>
      </c>
    </row>
    <row r="9" spans="2:17" s="6" customFormat="1" ht="15">
      <c r="B9" s="25" t="s">
        <v>103</v>
      </c>
      <c r="C9" s="147">
        <v>0.03</v>
      </c>
      <c r="D9" s="14">
        <v>3.506</v>
      </c>
      <c r="E9" s="147">
        <f t="shared" si="0"/>
        <v>1.1810489999999998</v>
      </c>
      <c r="F9" s="13">
        <f t="shared" si="0"/>
        <v>138.0252598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1">
        <v>0.31</v>
      </c>
      <c r="D12" s="13">
        <v>160.75</v>
      </c>
      <c r="E12" s="141">
        <f>C12/D86</f>
        <v>0.3486279802069276</v>
      </c>
      <c r="F12" s="79">
        <f>D12/D86</f>
        <v>180.78047683310842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98</v>
      </c>
      <c r="C13" s="141">
        <v>0.46</v>
      </c>
      <c r="D13" s="13">
        <v>162.75</v>
      </c>
      <c r="E13" s="141">
        <f>C13/D86</f>
        <v>0.51731893837157</v>
      </c>
      <c r="F13" s="79">
        <f>D13/D86</f>
        <v>183.02968960863697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105</v>
      </c>
      <c r="C14" s="141">
        <v>0.45</v>
      </c>
      <c r="D14" s="13">
        <v>164.75</v>
      </c>
      <c r="E14" s="141">
        <f>C14/D87</f>
        <v>0.004390243902439025</v>
      </c>
      <c r="F14" s="79">
        <f>D14/D86</f>
        <v>185.27890238416555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85</v>
      </c>
      <c r="D16" s="150"/>
      <c r="E16" s="153" t="s">
        <v>6</v>
      </c>
      <c r="F16" s="154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44">
        <v>190</v>
      </c>
      <c r="D17" s="103">
        <v>16580</v>
      </c>
      <c r="E17" s="144">
        <f aca="true" t="shared" si="1" ref="E17:F19">C17/$D$87</f>
        <v>1.853658536585366</v>
      </c>
      <c r="F17" s="79">
        <f t="shared" si="1"/>
        <v>161.7560975609756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99</v>
      </c>
      <c r="C18" s="144">
        <v>90</v>
      </c>
      <c r="D18" s="103">
        <v>18800</v>
      </c>
      <c r="E18" s="144">
        <f t="shared" si="1"/>
        <v>0.8780487804878049</v>
      </c>
      <c r="F18" s="79">
        <f t="shared" si="1"/>
        <v>183.41463414634146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107</v>
      </c>
      <c r="C19" s="144">
        <v>140</v>
      </c>
      <c r="D19" s="103">
        <v>19030</v>
      </c>
      <c r="E19" s="144">
        <f t="shared" si="1"/>
        <v>1.3658536585365855</v>
      </c>
      <c r="F19" s="79">
        <f t="shared" si="1"/>
        <v>185.65853658536585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0">
        <v>0.01</v>
      </c>
      <c r="D22" s="14">
        <v>3.734</v>
      </c>
      <c r="E22" s="140">
        <f aca="true" t="shared" si="2" ref="E22:F24">C22*36.7437</f>
        <v>0.36743699999999996</v>
      </c>
      <c r="F22" s="13">
        <f t="shared" si="2"/>
        <v>137.20097579999998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96</v>
      </c>
      <c r="C23" s="140">
        <v>0.024</v>
      </c>
      <c r="D23" s="14">
        <v>4.05</v>
      </c>
      <c r="E23" s="140">
        <f t="shared" si="2"/>
        <v>0.8818488</v>
      </c>
      <c r="F23" s="13">
        <f t="shared" si="2"/>
        <v>148.811985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103</v>
      </c>
      <c r="C24" s="140">
        <v>0.024</v>
      </c>
      <c r="D24" s="107">
        <v>4.234</v>
      </c>
      <c r="E24" s="140">
        <f t="shared" si="2"/>
        <v>0.8818488</v>
      </c>
      <c r="F24" s="13">
        <f t="shared" si="2"/>
        <v>155.57282579999998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1">
        <v>0.34</v>
      </c>
      <c r="D27" s="79">
        <v>144.75</v>
      </c>
      <c r="E27" s="141">
        <f>C27/$D$86</f>
        <v>0.3823661718398561</v>
      </c>
      <c r="F27" s="79">
        <f>D27/D86</f>
        <v>162.7867746288799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89</v>
      </c>
      <c r="C28" s="141">
        <v>0.94</v>
      </c>
      <c r="D28" s="13">
        <v>158.25</v>
      </c>
      <c r="E28" s="141">
        <f>C28/$D$86</f>
        <v>1.0571300044984255</v>
      </c>
      <c r="F28" s="79">
        <f>D28/D86</f>
        <v>177.9689608636977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95</v>
      </c>
      <c r="C29" s="141">
        <v>0.46</v>
      </c>
      <c r="D29" s="13">
        <v>163.25</v>
      </c>
      <c r="E29" s="141">
        <f>C29/$D$86</f>
        <v>0.51731893837157</v>
      </c>
      <c r="F29" s="79">
        <f>D29/D86</f>
        <v>183.59199280251912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4">
        <v>0.2</v>
      </c>
      <c r="D32" s="13">
        <v>377.75</v>
      </c>
      <c r="E32" s="144">
        <f>C32/$D$86</f>
        <v>0.2249212775528565</v>
      </c>
      <c r="F32" s="79">
        <f>D32/D86</f>
        <v>424.8200629779577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93</v>
      </c>
      <c r="C33" s="144">
        <v>0.27</v>
      </c>
      <c r="D33" s="13">
        <v>378</v>
      </c>
      <c r="E33" s="144">
        <f>C33/$D$86</f>
        <v>0.3036437246963563</v>
      </c>
      <c r="F33" s="79">
        <f>D33/$D$86</f>
        <v>425.1012145748988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106</v>
      </c>
      <c r="C34" s="144">
        <v>0.2</v>
      </c>
      <c r="D34" s="73">
        <v>375.5</v>
      </c>
      <c r="E34" s="144">
        <f>C34/$D$86</f>
        <v>0.2249212775528565</v>
      </c>
      <c r="F34" s="79">
        <f>D34/$D$86</f>
        <v>422.28969860548807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0">
        <v>0.006</v>
      </c>
      <c r="D37" s="83">
        <v>1.69</v>
      </c>
      <c r="E37" s="140">
        <f aca="true" t="shared" si="3" ref="E37:F39">C37*58.0164</f>
        <v>0.3480984</v>
      </c>
      <c r="F37" s="79">
        <f t="shared" si="3"/>
        <v>98.047716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96</v>
      </c>
      <c r="C38" s="140">
        <v>0.004</v>
      </c>
      <c r="D38" s="83">
        <v>1.77</v>
      </c>
      <c r="E38" s="140">
        <f>C38*58.0164</f>
        <v>0.23206559999999998</v>
      </c>
      <c r="F38" s="79">
        <f t="shared" si="3"/>
        <v>102.689028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103</v>
      </c>
      <c r="C39" s="146">
        <v>0</v>
      </c>
      <c r="D39" s="83">
        <v>1.906</v>
      </c>
      <c r="E39" s="146">
        <f>C39*58.0164</f>
        <v>0</v>
      </c>
      <c r="F39" s="79">
        <f t="shared" si="3"/>
        <v>110.57925839999999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7">
        <v>0.052</v>
      </c>
      <c r="D42" s="83">
        <v>9.986</v>
      </c>
      <c r="E42" s="147">
        <f aca="true" t="shared" si="4" ref="E42:F44">C42*36.7437</f>
        <v>1.9106723999999997</v>
      </c>
      <c r="F42" s="79">
        <f t="shared" si="4"/>
        <v>366.9225882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97</v>
      </c>
      <c r="C43" s="147">
        <v>0.034</v>
      </c>
      <c r="D43" s="83">
        <v>9.766</v>
      </c>
      <c r="E43" s="147">
        <f t="shared" si="4"/>
        <v>1.2492858</v>
      </c>
      <c r="F43" s="79">
        <f t="shared" si="4"/>
        <v>358.8389742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104</v>
      </c>
      <c r="C44" s="147">
        <v>0.036</v>
      </c>
      <c r="D44" s="83">
        <v>9.816</v>
      </c>
      <c r="E44" s="147">
        <f t="shared" si="4"/>
        <v>1.3227731999999999</v>
      </c>
      <c r="F44" s="79">
        <f t="shared" si="4"/>
        <v>360.6761592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84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45">
        <v>0</v>
      </c>
      <c r="D47" s="104" t="s">
        <v>82</v>
      </c>
      <c r="E47" s="146">
        <f aca="true" t="shared" si="5" ref="E47:F49">C47/$D$87</f>
        <v>0</v>
      </c>
      <c r="F47" s="79" t="s">
        <v>82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100</v>
      </c>
      <c r="C48" s="149">
        <v>400</v>
      </c>
      <c r="D48" s="104">
        <v>48400</v>
      </c>
      <c r="E48" s="147">
        <f t="shared" si="5"/>
        <v>3.902439024390244</v>
      </c>
      <c r="F48" s="79">
        <f t="shared" si="5"/>
        <v>472.1951219512195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108</v>
      </c>
      <c r="C49" s="149">
        <v>690</v>
      </c>
      <c r="D49" s="104">
        <v>47290</v>
      </c>
      <c r="E49" s="147">
        <f t="shared" si="5"/>
        <v>6.7317073170731705</v>
      </c>
      <c r="F49" s="79">
        <f t="shared" si="5"/>
        <v>461.3658536585366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90</v>
      </c>
      <c r="C52" s="140">
        <v>1.8</v>
      </c>
      <c r="D52" s="84">
        <v>322.5</v>
      </c>
      <c r="E52" s="140">
        <f aca="true" t="shared" si="6" ref="E52:F54">C52*1.1023</f>
        <v>1.9841400000000002</v>
      </c>
      <c r="F52" s="84">
        <f t="shared" si="6"/>
        <v>355.49175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102</v>
      </c>
      <c r="C53" s="140">
        <v>1.7</v>
      </c>
      <c r="D53" s="84">
        <v>316.8</v>
      </c>
      <c r="E53" s="140">
        <f t="shared" si="6"/>
        <v>1.87391</v>
      </c>
      <c r="F53" s="84">
        <f t="shared" si="6"/>
        <v>349.20864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96</v>
      </c>
      <c r="C54" s="140">
        <v>1.1</v>
      </c>
      <c r="D54" s="125">
        <v>315.6</v>
      </c>
      <c r="E54" s="140">
        <f t="shared" si="6"/>
        <v>1.21253</v>
      </c>
      <c r="F54" s="84">
        <f t="shared" si="6"/>
        <v>347.88588000000004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4">
        <v>0.09</v>
      </c>
      <c r="D57" s="79">
        <v>32.99</v>
      </c>
      <c r="E57" s="144">
        <f aca="true" t="shared" si="7" ref="E57:F59">C57/454*1000</f>
        <v>0.19823788546255505</v>
      </c>
      <c r="F57" s="79">
        <f t="shared" si="7"/>
        <v>72.66519823788546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102</v>
      </c>
      <c r="C58" s="144">
        <v>0.1</v>
      </c>
      <c r="D58" s="79">
        <v>33.05</v>
      </c>
      <c r="E58" s="144">
        <f t="shared" si="7"/>
        <v>0.22026431718061676</v>
      </c>
      <c r="F58" s="79">
        <f t="shared" si="7"/>
        <v>72.79735682819383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96</v>
      </c>
      <c r="C59" s="144">
        <v>0.1</v>
      </c>
      <c r="D59" s="79">
        <v>33.34</v>
      </c>
      <c r="E59" s="144">
        <f t="shared" si="7"/>
        <v>0.22026431718061676</v>
      </c>
      <c r="F59" s="79">
        <f t="shared" si="7"/>
        <v>73.43612334801763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0">
        <v>0.015</v>
      </c>
      <c r="D62" s="83" t="s">
        <v>82</v>
      </c>
      <c r="E62" s="140">
        <f aca="true" t="shared" si="8" ref="E62:F64">C62*22.026</f>
        <v>0.33038999999999996</v>
      </c>
      <c r="F62" s="79" t="s">
        <v>82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97</v>
      </c>
      <c r="C63" s="140">
        <v>0.025</v>
      </c>
      <c r="D63" s="83">
        <v>9.615</v>
      </c>
      <c r="E63" s="140">
        <f t="shared" si="8"/>
        <v>0.55065</v>
      </c>
      <c r="F63" s="79">
        <f t="shared" si="8"/>
        <v>211.77999</v>
      </c>
      <c r="G63" s="128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104</v>
      </c>
      <c r="C64" s="140">
        <v>0.025</v>
      </c>
      <c r="D64" s="83">
        <v>9.79</v>
      </c>
      <c r="E64" s="140">
        <f t="shared" si="8"/>
        <v>0.55065</v>
      </c>
      <c r="F64" s="79">
        <f t="shared" si="8"/>
        <v>215.63454</v>
      </c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130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102</v>
      </c>
      <c r="C67" s="147">
        <v>0.035</v>
      </c>
      <c r="D67" s="83">
        <v>1.485</v>
      </c>
      <c r="E67" s="147">
        <f aca="true" t="shared" si="9" ref="E67:F69">C67/3.785</f>
        <v>0.009247027741083224</v>
      </c>
      <c r="F67" s="79">
        <f t="shared" si="9"/>
        <v>0.39233817701453105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97</v>
      </c>
      <c r="C68" s="147">
        <v>0.034</v>
      </c>
      <c r="D68" s="83">
        <v>1.448</v>
      </c>
      <c r="E68" s="147">
        <f t="shared" si="9"/>
        <v>0.008982826948480845</v>
      </c>
      <c r="F68" s="79">
        <f t="shared" si="9"/>
        <v>0.38256274768824305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96</v>
      </c>
      <c r="C69" s="147">
        <v>0.034</v>
      </c>
      <c r="D69" s="83">
        <v>1.413</v>
      </c>
      <c r="E69" s="147">
        <f t="shared" si="9"/>
        <v>0.008982826948480845</v>
      </c>
      <c r="F69" s="79">
        <f t="shared" si="9"/>
        <v>0.37331571994715984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90</v>
      </c>
      <c r="C72" s="148">
        <v>0.25</v>
      </c>
      <c r="D72" s="87">
        <v>0.8825</v>
      </c>
      <c r="E72" s="148">
        <f>C72/454*100</f>
        <v>0.05506607929515419</v>
      </c>
      <c r="F72" s="85">
        <f>D72/454*1000</f>
        <v>1.9438325991189425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102</v>
      </c>
      <c r="C73" s="148">
        <v>0.5</v>
      </c>
      <c r="D73" s="87">
        <v>0.945</v>
      </c>
      <c r="E73" s="148">
        <f>C73/454*100</f>
        <v>0.11013215859030838</v>
      </c>
      <c r="F73" s="85">
        <f>D73/454*1000</f>
        <v>2.081497797356828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97</v>
      </c>
      <c r="C74" s="148">
        <v>0.6</v>
      </c>
      <c r="D74" s="87">
        <v>1.004</v>
      </c>
      <c r="E74" s="148">
        <f>C74/454*100</f>
        <v>0.13215859030837004</v>
      </c>
      <c r="F74" s="85">
        <f>D74/454*1000</f>
        <v>2.2114537444933924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3">
        <v>0.0023</v>
      </c>
      <c r="D77" s="108">
        <v>0.2</v>
      </c>
      <c r="E77" s="143">
        <f aca="true" t="shared" si="10" ref="E77:F79">C77/454*1000000</f>
        <v>5.066079295154185</v>
      </c>
      <c r="F77" s="79">
        <f t="shared" si="10"/>
        <v>440.5286343612335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94</v>
      </c>
      <c r="C78" s="143">
        <v>0.0019</v>
      </c>
      <c r="D78" s="108">
        <v>0.2083</v>
      </c>
      <c r="E78" s="143">
        <f t="shared" si="10"/>
        <v>4.185022026431718</v>
      </c>
      <c r="F78" s="79">
        <f t="shared" si="10"/>
        <v>458.8105726872247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101</v>
      </c>
      <c r="C79" s="143">
        <v>0.0016</v>
      </c>
      <c r="D79" s="108" t="s">
        <v>82</v>
      </c>
      <c r="E79" s="143">
        <f t="shared" si="10"/>
        <v>3.524229074889868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82</v>
      </c>
      <c r="E85" s="138">
        <v>1.1246</v>
      </c>
      <c r="F85" s="138">
        <v>0.0098</v>
      </c>
      <c r="G85" s="138">
        <v>1.3273</v>
      </c>
      <c r="H85" s="138">
        <v>1.0253</v>
      </c>
      <c r="I85" s="138">
        <v>0.7652</v>
      </c>
      <c r="J85" s="138">
        <v>0.7528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0.8892</v>
      </c>
      <c r="E86" s="139" t="s">
        <v>82</v>
      </c>
      <c r="F86" s="139">
        <v>0.0087</v>
      </c>
      <c r="G86" s="139">
        <v>1.1802</v>
      </c>
      <c r="H86" s="139">
        <v>0.9117</v>
      </c>
      <c r="I86" s="139">
        <v>0.6804</v>
      </c>
      <c r="J86" s="139">
        <v>0.6694</v>
      </c>
      <c r="K86" s="139">
        <v>0.1146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102.5</v>
      </c>
      <c r="E87" s="138">
        <v>115.2715</v>
      </c>
      <c r="F87" s="138" t="s">
        <v>82</v>
      </c>
      <c r="G87" s="138">
        <v>136.0483</v>
      </c>
      <c r="H87" s="138">
        <v>105.0959</v>
      </c>
      <c r="I87" s="138">
        <v>78.4299</v>
      </c>
      <c r="J87" s="138">
        <v>77.162</v>
      </c>
      <c r="K87" s="138">
        <v>13.2142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0.7534</v>
      </c>
      <c r="E88" s="139">
        <v>0.8473</v>
      </c>
      <c r="F88" s="139">
        <v>0.0074</v>
      </c>
      <c r="G88" s="139" t="s">
        <v>82</v>
      </c>
      <c r="H88" s="139">
        <v>0.7725</v>
      </c>
      <c r="I88" s="139">
        <v>0.5765</v>
      </c>
      <c r="J88" s="139">
        <v>0.5672</v>
      </c>
      <c r="K88" s="139">
        <v>0.0971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0.9753</v>
      </c>
      <c r="E89" s="138">
        <v>1.0968</v>
      </c>
      <c r="F89" s="138">
        <v>0.0095</v>
      </c>
      <c r="G89" s="138">
        <v>1.2945</v>
      </c>
      <c r="H89" s="138" t="s">
        <v>82</v>
      </c>
      <c r="I89" s="138">
        <v>0.7463</v>
      </c>
      <c r="J89" s="138">
        <v>0.7342</v>
      </c>
      <c r="K89" s="138">
        <v>0.1257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1.3069</v>
      </c>
      <c r="E90" s="139">
        <v>1.4697</v>
      </c>
      <c r="F90" s="139">
        <v>0.0128</v>
      </c>
      <c r="G90" s="139">
        <v>1.7346</v>
      </c>
      <c r="H90" s="139">
        <v>1.34</v>
      </c>
      <c r="I90" s="139" t="s">
        <v>82</v>
      </c>
      <c r="J90" s="139">
        <v>0.9838</v>
      </c>
      <c r="K90" s="139">
        <v>0.1685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1.3284</v>
      </c>
      <c r="E91" s="138">
        <v>1.4939</v>
      </c>
      <c r="F91" s="138">
        <v>0.013</v>
      </c>
      <c r="G91" s="138">
        <v>1.7632</v>
      </c>
      <c r="H91" s="138">
        <v>1.362</v>
      </c>
      <c r="I91" s="138">
        <v>1.0164</v>
      </c>
      <c r="J91" s="138" t="s">
        <v>82</v>
      </c>
      <c r="K91" s="138">
        <v>0.1713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7.7568</v>
      </c>
      <c r="E92" s="139">
        <v>8.7233</v>
      </c>
      <c r="F92" s="139">
        <v>0.0757</v>
      </c>
      <c r="G92" s="139">
        <v>10.2956</v>
      </c>
      <c r="H92" s="139">
        <v>7.9532</v>
      </c>
      <c r="I92" s="139">
        <v>5.9353</v>
      </c>
      <c r="J92" s="139">
        <v>5.8393</v>
      </c>
      <c r="K92" s="139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2016-09-14T10:56:01Z</dcterms:modified>
  <cp:category/>
  <cp:version/>
  <cp:contentType/>
  <cp:contentStatus/>
</cp:coreProperties>
</file>