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<sst xmlns="http://schemas.openxmlformats.org/spreadsheetml/2006/main" count="164" uniqueCount="100">
  <si>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</si>
  <si>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</si>
  <si>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</si>
  <si>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</si>
  <si>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</si>
  <si>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</si>
  <si>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</si>
  <si>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</si>
  <si>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</si>
  <si>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</si>
  <si>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</si>
  <si>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</si>
  <si>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</si>
  <si>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</si>
  <si>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</si>
  <si>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</si>
  <si>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</si>
  <si>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</si>
  <si>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</si>
  <si>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</si>
  <si>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</si>
  <si>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</si>
  <si>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</si>
  <si>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</si>
  <si>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</si>
  <si>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</si>
  <si>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</si>
  <si>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</si>
  <si>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</si>
  <si>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</si>
  <si>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</si>
  <si>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</si>
  <si>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</si>
  <si>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</si>
  <si>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</si>
  <si>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</si>
  <si>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</si>
  <si>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</si>
  <si>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</si>
  <si>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</si>
  <si>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</si>
  <si>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</si>
  <si>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</si>
  <si>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</si>
  <si>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</si>
  <si>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</si>
  <si>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</si>
  <si>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</si>
  <si>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</si>
  <si>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</si>
  <si>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</si>
  <si>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</si>
  <si>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</si>
  <si>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</si>
  <si>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</si>
  <si>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</si>
  <si>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</si>
  <si>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</si>
  <si>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</si>
  <si>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</si>
  <si>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</si>
  <si>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</si>
  <si>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</si>
  <si>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</si>
  <si>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</si>
  <si>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</si>
  <si>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</si>
  <si>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</si>
  <si>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</si>
  <si>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</si>
  <si>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</si>
  <si>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</si>
  <si>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</si>
  <si>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</si>
  <si>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</si>
  <si>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</si>
  <si>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</si>
  <si>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</si>
  <si>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Euronext - Травень '19 (€/МT)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</si>
  <si>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</si>
  <si>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</si>
  <si>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</si>
  <si>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</si>
  <si>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</si>
  <si>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</si>
  <si>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</si>
  <si>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</si>
  <si>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</si>
  <si>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</si>
  <si>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</si>
  <si>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</si>
  <si>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</si>
  <si>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</si>
  <si>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</si>
  <si>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</si>
  <si>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</si>
  <si>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</si>
  <si>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</si>
  <si>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</si>
  <si>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9 травня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</si>
</sst>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99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77</v>
      </c>
      <c r="C7" s="116">
        <v>0.106</v>
      </c>
      <c r="D7" s="14">
        <v>3.44</v>
      </c>
      <c r="E7" s="116">
        <f aca="true" t="shared" si="0" ref="E7:F9">C7*39.3683</f>
        <v>4.1730398</v>
      </c>
      <c r="F7" s="13">
        <f>D7*39.3683</f>
        <v>135.426952</v>
      </c>
    </row>
    <row r="8" spans="2:6" s="6" customFormat="1" ht="15">
      <c r="B8" s="24" t="s">
        <v>80</v>
      </c>
      <c r="C8" s="116">
        <v>0.11</v>
      </c>
      <c r="D8" s="14">
        <v>3.534</v>
      </c>
      <c r="E8" s="116">
        <f t="shared" si="0"/>
        <v>4.330513</v>
      </c>
      <c r="F8" s="13">
        <f t="shared" si="0"/>
        <v>139.12757219999997</v>
      </c>
    </row>
    <row r="9" spans="2:17" s="6" customFormat="1" ht="15">
      <c r="B9" s="24" t="s">
        <v>93</v>
      </c>
      <c r="C9" s="116">
        <v>0.102</v>
      </c>
      <c r="D9" s="14">
        <v>3.616</v>
      </c>
      <c r="E9" s="116">
        <f t="shared" si="0"/>
        <v>4.0155666</v>
      </c>
      <c r="F9" s="13">
        <f>D9*39.3683</f>
        <v>142.35577279999998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31">
        <v>0.61</v>
      </c>
      <c r="D12" s="13">
        <v>164.25</v>
      </c>
      <c r="E12" s="131">
        <f aca="true" t="shared" si="1" ref="E12:F14">C12/$D$86</f>
        <v>0.6848546087347029</v>
      </c>
      <c r="F12" s="71">
        <f t="shared" si="1"/>
        <v>184.4055237453688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81</v>
      </c>
      <c r="C13" s="131">
        <v>0.44</v>
      </c>
      <c r="D13" s="13">
        <v>168.75</v>
      </c>
      <c r="E13" s="131">
        <f t="shared" si="1"/>
        <v>0.49399348826765466</v>
      </c>
      <c r="F13" s="71">
        <f t="shared" si="1"/>
        <v>189.4577298753789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88</v>
      </c>
      <c r="C14" s="131">
        <v>0.6</v>
      </c>
      <c r="D14" s="13">
        <v>167</v>
      </c>
      <c r="E14" s="131">
        <f t="shared" si="1"/>
        <v>0.6736274840013472</v>
      </c>
      <c r="F14" s="71">
        <f t="shared" si="1"/>
        <v>187.49298304704163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40">
        <v>0</v>
      </c>
      <c r="D17" s="87" t="s">
        <v>72</v>
      </c>
      <c r="E17" s="133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62">
        <v>20</v>
      </c>
      <c r="D18" s="87">
        <v>22480</v>
      </c>
      <c r="E18" s="131">
        <f t="shared" si="2"/>
        <v>0.18228217280349981</v>
      </c>
      <c r="F18" s="71">
        <f t="shared" si="2"/>
        <v>204.8851622311338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62">
        <v>140</v>
      </c>
      <c r="D19" s="87">
        <v>21790</v>
      </c>
      <c r="E19" s="131">
        <f t="shared" si="2"/>
        <v>1.2759752096244987</v>
      </c>
      <c r="F19" s="71">
        <f t="shared" si="2"/>
        <v>198.59642726941306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77</v>
      </c>
      <c r="C22" s="113">
        <v>0.094</v>
      </c>
      <c r="D22" s="14">
        <v>4.242</v>
      </c>
      <c r="E22" s="113">
        <f aca="true" t="shared" si="3" ref="E22:F24">C22*36.7437</f>
        <v>3.4539077999999996</v>
      </c>
      <c r="F22" s="13">
        <f>D22*36.7437</f>
        <v>155.8667754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3">
        <v>0.094</v>
      </c>
      <c r="D23" s="14">
        <v>4.294</v>
      </c>
      <c r="E23" s="113">
        <f t="shared" si="3"/>
        <v>3.4539077999999996</v>
      </c>
      <c r="F23" s="13">
        <f t="shared" si="3"/>
        <v>157.77744779999998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13">
        <v>0.09</v>
      </c>
      <c r="D24" s="75">
        <v>4.38</v>
      </c>
      <c r="E24" s="113">
        <f t="shared" si="3"/>
        <v>3.3069329999999995</v>
      </c>
      <c r="F24" s="13">
        <f t="shared" si="3"/>
        <v>160.93740599999998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5">
        <v>1.08</v>
      </c>
      <c r="D27" s="71">
        <v>186.75</v>
      </c>
      <c r="E27" s="115">
        <f aca="true" t="shared" si="4" ref="E27:F29">C27/$D$86</f>
        <v>1.212529471202425</v>
      </c>
      <c r="F27" s="71">
        <f>D27/$D$86</f>
        <v>209.66655439541933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31">
        <v>1.02</v>
      </c>
      <c r="D28" s="13">
        <v>170.25</v>
      </c>
      <c r="E28" s="131">
        <f t="shared" si="4"/>
        <v>1.1451667228022904</v>
      </c>
      <c r="F28" s="71">
        <f t="shared" si="4"/>
        <v>191.14179858538228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1">
        <v>0.85</v>
      </c>
      <c r="D29" s="13">
        <v>174.25</v>
      </c>
      <c r="E29" s="131">
        <f>C29/$D$86</f>
        <v>0.9543056023352419</v>
      </c>
      <c r="F29" s="71">
        <f t="shared" si="4"/>
        <v>195.63264847872458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31">
        <v>0.34</v>
      </c>
      <c r="D32" s="13">
        <v>362.75</v>
      </c>
      <c r="E32" s="131">
        <f aca="true" t="shared" si="5" ref="E32:F34">C32/$D$86</f>
        <v>0.3817222409340968</v>
      </c>
      <c r="F32" s="71">
        <f t="shared" si="5"/>
        <v>407.26394970248117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31">
        <v>0.27</v>
      </c>
      <c r="D33" s="13">
        <v>366</v>
      </c>
      <c r="E33" s="131">
        <f t="shared" si="5"/>
        <v>0.30313236780060626</v>
      </c>
      <c r="F33" s="71">
        <f>D33/$D$86</f>
        <v>410.9127652408218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98</v>
      </c>
      <c r="C34" s="131">
        <v>0.41</v>
      </c>
      <c r="D34" s="66">
        <v>368</v>
      </c>
      <c r="E34" s="131">
        <f t="shared" si="5"/>
        <v>0.46031211406758726</v>
      </c>
      <c r="F34" s="71">
        <f t="shared" si="5"/>
        <v>413.15819018749295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77</v>
      </c>
      <c r="C37" s="116">
        <v>0.034</v>
      </c>
      <c r="D37" s="75">
        <v>2.986</v>
      </c>
      <c r="E37" s="116">
        <f aca="true" t="shared" si="6" ref="E37:F39">C37*58.0164</f>
        <v>1.9725576</v>
      </c>
      <c r="F37" s="71">
        <f t="shared" si="6"/>
        <v>173.2369704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6">
        <v>0.034</v>
      </c>
      <c r="D38" s="75">
        <v>2.826</v>
      </c>
      <c r="E38" s="116">
        <f t="shared" si="6"/>
        <v>1.9725576</v>
      </c>
      <c r="F38" s="71">
        <f t="shared" si="6"/>
        <v>163.9543464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6">
        <v>0.034</v>
      </c>
      <c r="D39" s="75">
        <v>2.712</v>
      </c>
      <c r="E39" s="116">
        <f t="shared" si="6"/>
        <v>1.9725576</v>
      </c>
      <c r="F39" s="71">
        <f t="shared" si="6"/>
        <v>157.3404768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77</v>
      </c>
      <c r="C42" s="116">
        <v>0.14</v>
      </c>
      <c r="D42" s="75">
        <v>7.99</v>
      </c>
      <c r="E42" s="116">
        <f aca="true" t="shared" si="7" ref="E42:F44">C42*36.7437</f>
        <v>5.144118</v>
      </c>
      <c r="F42" s="71">
        <f t="shared" si="7"/>
        <v>293.582163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80</v>
      </c>
      <c r="C43" s="116">
        <v>0.144</v>
      </c>
      <c r="D43" s="75">
        <v>8.096</v>
      </c>
      <c r="E43" s="116">
        <f t="shared" si="7"/>
        <v>5.2910927999999995</v>
      </c>
      <c r="F43" s="71">
        <f t="shared" si="7"/>
        <v>297.4769952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6">
        <v>0.14</v>
      </c>
      <c r="D44" s="75">
        <v>8.176</v>
      </c>
      <c r="E44" s="116">
        <f t="shared" si="7"/>
        <v>5.144118</v>
      </c>
      <c r="F44" s="71">
        <f t="shared" si="7"/>
        <v>300.4164912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77</v>
      </c>
      <c r="C52" s="113">
        <v>3.4</v>
      </c>
      <c r="D52" s="76">
        <v>285.8</v>
      </c>
      <c r="E52" s="113">
        <f aca="true" t="shared" si="8" ref="E52:F54">C52*1.1023</f>
        <v>3.74782</v>
      </c>
      <c r="F52" s="76">
        <f t="shared" si="8"/>
        <v>315.03734000000003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3">
        <v>3.8</v>
      </c>
      <c r="D53" s="76">
        <v>289</v>
      </c>
      <c r="E53" s="113">
        <f t="shared" si="8"/>
        <v>4.18874</v>
      </c>
      <c r="F53" s="76">
        <f t="shared" si="8"/>
        <v>318.5647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3">
        <v>3.6</v>
      </c>
      <c r="D54" s="76">
        <v>291</v>
      </c>
      <c r="E54" s="113">
        <f>C54*1.1023</f>
        <v>3.9682800000000005</v>
      </c>
      <c r="F54" s="76">
        <f t="shared" si="8"/>
        <v>320.76930000000004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77</v>
      </c>
      <c r="C57" s="131">
        <v>0.37</v>
      </c>
      <c r="D57" s="71">
        <v>26.32</v>
      </c>
      <c r="E57" s="131">
        <f aca="true" t="shared" si="9" ref="E57:F59">C57/454*1000</f>
        <v>0.8149779735682819</v>
      </c>
      <c r="F57" s="71">
        <f t="shared" si="9"/>
        <v>57.97356828193833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1">
        <v>0.37</v>
      </c>
      <c r="D58" s="71">
        <v>26.57</v>
      </c>
      <c r="E58" s="131">
        <f t="shared" si="9"/>
        <v>0.8149779735682819</v>
      </c>
      <c r="F58" s="71">
        <f t="shared" si="9"/>
        <v>58.52422907488987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31">
        <v>0.37</v>
      </c>
      <c r="D59" s="71">
        <v>26.7</v>
      </c>
      <c r="E59" s="131">
        <f t="shared" si="9"/>
        <v>0.8149779735682819</v>
      </c>
      <c r="F59" s="71">
        <f t="shared" si="9"/>
        <v>58.81057268722467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31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8">
        <v>0</v>
      </c>
      <c r="D62" s="75" t="s">
        <v>72</v>
      </c>
      <c r="E62" s="118">
        <f aca="true" t="shared" si="10" ref="E62:F64">C62*22.026</f>
        <v>0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3">
        <v>0.015</v>
      </c>
      <c r="D63" s="75">
        <v>10.935</v>
      </c>
      <c r="E63" s="113">
        <f t="shared" si="10"/>
        <v>0.33038999999999996</v>
      </c>
      <c r="F63" s="71">
        <f t="shared" si="10"/>
        <v>240.85431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91</v>
      </c>
      <c r="C64" s="113">
        <v>0.005</v>
      </c>
      <c r="D64" s="75">
        <v>11.105</v>
      </c>
      <c r="E64" s="113">
        <f t="shared" si="10"/>
        <v>0.11013</v>
      </c>
      <c r="F64" s="71">
        <f t="shared" si="10"/>
        <v>244.59873000000002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79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90</v>
      </c>
      <c r="C67" s="113">
        <v>0.024</v>
      </c>
      <c r="D67" s="75">
        <v>1.294</v>
      </c>
      <c r="E67" s="113">
        <f aca="true" t="shared" si="11" ref="E67:F69">C67/3.785</f>
        <v>0.006340819022457068</v>
      </c>
      <c r="F67" s="71">
        <f t="shared" si="11"/>
        <v>0.34187582562747687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80</v>
      </c>
      <c r="C68" s="113">
        <v>0.024</v>
      </c>
      <c r="D68" s="75">
        <v>1.305</v>
      </c>
      <c r="E68" s="113">
        <f t="shared" si="11"/>
        <v>0.006340819022457068</v>
      </c>
      <c r="F68" s="71">
        <f t="shared" si="11"/>
        <v>0.344782034346103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92</v>
      </c>
      <c r="C69" s="113">
        <v>0.024</v>
      </c>
      <c r="D69" s="75">
        <v>1.327</v>
      </c>
      <c r="E69" s="113">
        <f t="shared" si="11"/>
        <v>0.006340819022457068</v>
      </c>
      <c r="F69" s="71">
        <f t="shared" si="11"/>
        <v>0.3505944517833553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39">
        <v>0.0005</v>
      </c>
      <c r="D72" s="125">
        <v>1.00975</v>
      </c>
      <c r="E72" s="139">
        <f>C72/454*100</f>
        <v>0.00011013215859030836</v>
      </c>
      <c r="F72" s="77">
        <f>D72/454*1000</f>
        <v>2.2241189427312773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90</v>
      </c>
      <c r="C73" s="128">
        <v>0.00275</v>
      </c>
      <c r="D73" s="125">
        <v>1.048</v>
      </c>
      <c r="E73" s="128">
        <f>C73/454*100</f>
        <v>0.000605726872246696</v>
      </c>
      <c r="F73" s="77">
        <f>D73/454*1000</f>
        <v>2.3083700440528636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80</v>
      </c>
      <c r="C74" s="139">
        <v>0.00225</v>
      </c>
      <c r="D74" s="125">
        <v>1.072</v>
      </c>
      <c r="E74" s="139">
        <f>C74/454*100</f>
        <v>0.0004955947136563876</v>
      </c>
      <c r="F74" s="77">
        <f>D74/454*1000</f>
        <v>2.3612334801762116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17">
        <v>0.0013</v>
      </c>
      <c r="D77" s="126">
        <v>0.1178</v>
      </c>
      <c r="E77" s="117">
        <f aca="true" t="shared" si="12" ref="E77:F79">C77/454*1000000</f>
        <v>2.8634361233480172</v>
      </c>
      <c r="F77" s="71">
        <f t="shared" si="12"/>
        <v>259.47136563876654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17">
        <v>0.001</v>
      </c>
      <c r="D78" s="126">
        <v>0.1209</v>
      </c>
      <c r="E78" s="117">
        <f t="shared" si="12"/>
        <v>2.202643171806167</v>
      </c>
      <c r="F78" s="71">
        <f t="shared" si="12"/>
        <v>266.2995594713656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17">
        <v>0.0005</v>
      </c>
      <c r="D79" s="126" t="s">
        <v>72</v>
      </c>
      <c r="E79" s="117">
        <f t="shared" si="12"/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1.1227</v>
      </c>
      <c r="F85" s="138">
        <v>0.0091</v>
      </c>
      <c r="G85" s="138">
        <v>1.3001</v>
      </c>
      <c r="H85" s="138">
        <v>0.9859</v>
      </c>
      <c r="I85" s="138">
        <v>0.7422</v>
      </c>
      <c r="J85" s="138">
        <v>0.6993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0.8907</v>
      </c>
      <c r="E86" s="138" t="s">
        <v>72</v>
      </c>
      <c r="F86" s="138">
        <v>0.0081</v>
      </c>
      <c r="G86" s="138">
        <v>1.158</v>
      </c>
      <c r="H86" s="138">
        <v>0.8782</v>
      </c>
      <c r="I86" s="138">
        <v>0.6611</v>
      </c>
      <c r="J86" s="138">
        <v>0.6229</v>
      </c>
      <c r="K86" s="138">
        <v>0.1135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109.72</v>
      </c>
      <c r="E87" s="138">
        <v>123.1826</v>
      </c>
      <c r="F87" s="138" t="s">
        <v>72</v>
      </c>
      <c r="G87" s="138">
        <v>142.647</v>
      </c>
      <c r="H87" s="138">
        <v>108.1731</v>
      </c>
      <c r="I87" s="138">
        <v>81.4369</v>
      </c>
      <c r="J87" s="138">
        <v>76.7272</v>
      </c>
      <c r="K87" s="138">
        <v>13.9806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0.7692</v>
      </c>
      <c r="E88" s="138">
        <v>0.8635</v>
      </c>
      <c r="F88" s="138">
        <v>0.007</v>
      </c>
      <c r="G88" s="138" t="s">
        <v>72</v>
      </c>
      <c r="H88" s="138">
        <v>0.7583</v>
      </c>
      <c r="I88" s="138">
        <v>0.5709</v>
      </c>
      <c r="J88" s="138">
        <v>0.5379</v>
      </c>
      <c r="K88" s="138">
        <v>0.098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1.0143</v>
      </c>
      <c r="E89" s="138">
        <v>1.1388</v>
      </c>
      <c r="F89" s="138">
        <v>0.0092</v>
      </c>
      <c r="G89" s="138">
        <v>1.3187</v>
      </c>
      <c r="H89" s="138" t="s">
        <v>72</v>
      </c>
      <c r="I89" s="138">
        <v>0.7528</v>
      </c>
      <c r="J89" s="138">
        <v>0.7093</v>
      </c>
      <c r="K89" s="138">
        <v>0.1292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1.3473</v>
      </c>
      <c r="E90" s="138">
        <v>1.5126</v>
      </c>
      <c r="F90" s="138">
        <v>0.0123</v>
      </c>
      <c r="G90" s="138">
        <v>1.7516</v>
      </c>
      <c r="H90" s="138">
        <v>1.3283</v>
      </c>
      <c r="I90" s="138" t="s">
        <v>72</v>
      </c>
      <c r="J90" s="138">
        <v>0.9422</v>
      </c>
      <c r="K90" s="138">
        <v>0.1717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1.43</v>
      </c>
      <c r="E91" s="138">
        <v>1.6055</v>
      </c>
      <c r="F91" s="138">
        <v>0.013</v>
      </c>
      <c r="G91" s="138">
        <v>1.8591</v>
      </c>
      <c r="H91" s="138">
        <v>1.4098</v>
      </c>
      <c r="I91" s="138">
        <v>1.0614</v>
      </c>
      <c r="J91" s="138" t="s">
        <v>72</v>
      </c>
      <c r="K91" s="138">
        <v>0.1822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7.848</v>
      </c>
      <c r="E92" s="138">
        <v>8.8109</v>
      </c>
      <c r="F92" s="138">
        <v>0.0715</v>
      </c>
      <c r="G92" s="138">
        <v>10.2032</v>
      </c>
      <c r="H92" s="138">
        <v>7.7374</v>
      </c>
      <c r="I92" s="138">
        <v>5.825</v>
      </c>
      <c r="J92" s="138">
        <v>5.4881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0.8907098957869422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2"/>
      <c r="D123" s="161"/>
      <c r="E123" s="161"/>
      <c r="F123" s="153"/>
      <c r="G123" s="119"/>
      <c r="H123" s="119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9"/>
      <c r="H124" s="119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9"/>
      <c r="H125" s="119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9"/>
      <c r="H126" s="119"/>
    </row>
    <row r="127" spans="2:8" ht="15" customHeight="1">
      <c r="B127" s="156"/>
      <c r="C127" s="159"/>
      <c r="D127" s="160"/>
      <c r="E127" s="159"/>
      <c r="F127" s="160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2019-05-10T06:09:31Z</dcterms:modified>
  <cp:category/>
  <cp:version/>
  <cp:contentType/>
  <cp:contentStatus/>
</cp:coreProperties>
</file>