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<sst xmlns="http://schemas.openxmlformats.org/spreadsheetml/2006/main" count="160" uniqueCount="109">
  <si>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</si>
  <si>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</si>
  <si>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</si>
  <si>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</si>
  <si>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</si>
  <si>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</si>
  <si>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</si>
  <si>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</si>
  <si>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</si>
  <si>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</si>
  <si>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</si>
  <si>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</si>
  <si>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</si>
  <si>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</si>
  <si>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</si>
  <si>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</si>
  <si>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</si>
  <si>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</si>
  <si>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</si>
  <si>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</si>
  <si>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</si>
  <si>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</si>
  <si>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</si>
  <si>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</si>
  <si>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</si>
  <si>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</si>
  <si>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</si>
  <si>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</si>
  <si>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</si>
  <si>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</si>
  <si>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</si>
  <si>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</si>
  <si>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</si>
  <si>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</si>
  <si>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</si>
  <si>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</si>
  <si>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</si>
  <si>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</si>
  <si>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</si>
  <si>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</si>
  <si>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</si>
  <si>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</si>
  <si>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</si>
  <si>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</si>
  <si>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</si>
  <si>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</si>
  <si>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</si>
  <si>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</si>
  <si>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</si>
  <si>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</si>
  <si>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</si>
  <si>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</si>
  <si>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</si>
  <si>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</si>
  <si>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</si>
  <si>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</si>
  <si>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</si>
  <si>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</si>
  <si>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</si>
  <si>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</si>
  <si>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</si>
  <si>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</si>
  <si>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</si>
  <si>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</si>
  <si>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</si>
  <si>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</si>
  <si>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</si>
  <si>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</si>
  <si>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</si>
  <si>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</si>
  <si>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</si>
  <si>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</si>
  <si>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</si>
  <si>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</si>
  <si>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</si>
  <si>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</si>
  <si>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</si>
  <si>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</si>
  <si>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</si>
  <si>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</si>
  <si>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</si>
  <si>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</si>
  <si>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</si>
  <si>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</si>
  <si>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</si>
  <si>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</si>
  <si>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</si>
  <si>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</si>
  <si>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Липень'16 (¥/МT)</t>
  </si>
  <si>
    <t>Ціна  (JPY) за М.Т.</t>
  </si>
  <si>
    <t>Ціна за М.Т. (JPY)</t>
  </si>
  <si>
    <t>TOCOM - Червень'16 (¥/МT)</t>
  </si>
  <si>
    <t>TOCOM - Tokyo Commodity Exchange</t>
  </si>
  <si>
    <t>CME - Травень '16</t>
  </si>
  <si>
    <t>CME - Липень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</si>
  <si>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</si>
  <si>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</si>
  <si>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</si>
  <si>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</si>
  <si>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</si>
  <si>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</si>
  <si>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</si>
  <si>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</si>
  <si>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</si>
  <si>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</si>
  <si>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</si>
  <si>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</si>
  <si>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</si>
  <si>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09 травня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</si>
</sst>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77" fillId="0" borderId="10" xfId="0" applyNumberFormat="1" applyFont="1" applyFill="1" applyBorder="1" applyAlignment="1">
      <alignment horizontal="center" vertical="top" wrapText="1"/>
    </xf>
    <xf numFmtId="187" fontId="75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85" t="s">
        <v>108</v>
      </c>
      <c r="D4" s="186"/>
      <c r="E4" s="186"/>
      <c r="F4" s="187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81" t="s">
        <v>5</v>
      </c>
      <c r="D6" s="182"/>
      <c r="E6" s="180" t="s">
        <v>6</v>
      </c>
      <c r="F6" s="180"/>
      <c r="G6" s="26"/>
      <c r="I6"/>
    </row>
    <row r="7" spans="2:8" s="6" customFormat="1" ht="15">
      <c r="B7" s="27" t="s">
        <v>93</v>
      </c>
      <c r="C7" s="164">
        <v>0.082</v>
      </c>
      <c r="D7" s="14">
        <v>3.67</v>
      </c>
      <c r="E7" s="164">
        <f aca="true" t="shared" si="0" ref="E7:F9">C7*39.3683</f>
        <v>3.2282006</v>
      </c>
      <c r="F7" s="13">
        <f t="shared" si="0"/>
        <v>144.481661</v>
      </c>
      <c r="G7" s="28"/>
      <c r="H7" s="28"/>
    </row>
    <row r="8" spans="2:8" s="6" customFormat="1" ht="15">
      <c r="B8" s="27" t="s">
        <v>94</v>
      </c>
      <c r="C8" s="164">
        <v>0.084</v>
      </c>
      <c r="D8" s="14">
        <v>3.69</v>
      </c>
      <c r="E8" s="164">
        <f t="shared" si="0"/>
        <v>3.3069372</v>
      </c>
      <c r="F8" s="13">
        <f t="shared" si="0"/>
        <v>145.269027</v>
      </c>
      <c r="G8" s="26"/>
      <c r="H8" s="26"/>
    </row>
    <row r="9" spans="2:17" s="6" customFormat="1" ht="15">
      <c r="B9" s="27" t="s">
        <v>102</v>
      </c>
      <c r="C9" s="164">
        <v>0.084</v>
      </c>
      <c r="D9" s="14">
        <v>3.702</v>
      </c>
      <c r="E9" s="164">
        <f t="shared" si="0"/>
        <v>3.3069372</v>
      </c>
      <c r="F9" s="13">
        <f t="shared" si="0"/>
        <v>145.7414466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80" t="s">
        <v>7</v>
      </c>
      <c r="D11" s="180"/>
      <c r="E11" s="181" t="s">
        <v>6</v>
      </c>
      <c r="F11" s="182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82</v>
      </c>
      <c r="C12" s="188">
        <v>0</v>
      </c>
      <c r="D12" s="13">
        <v>160.5</v>
      </c>
      <c r="E12" s="188">
        <f>C12/D86</f>
        <v>0</v>
      </c>
      <c r="F12" s="95">
        <f>D12/D86</f>
        <v>182.65619665414818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86</v>
      </c>
      <c r="C13" s="188">
        <v>0</v>
      </c>
      <c r="D13" s="13">
        <v>166.5</v>
      </c>
      <c r="E13" s="188">
        <f>C13/D86</f>
        <v>0</v>
      </c>
      <c r="F13" s="95">
        <f>D13/D86</f>
        <v>189.4844656879481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87</v>
      </c>
      <c r="C14" s="166">
        <v>0.3</v>
      </c>
      <c r="D14" s="13">
        <v>164</v>
      </c>
      <c r="E14" s="166">
        <f>C14/D86</f>
        <v>0.34141345168999654</v>
      </c>
      <c r="F14" s="95">
        <f>D14/D86</f>
        <v>186.63935359053147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80" t="s">
        <v>90</v>
      </c>
      <c r="D16" s="180"/>
      <c r="E16" s="181" t="s">
        <v>6</v>
      </c>
      <c r="F16" s="182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88</v>
      </c>
      <c r="C17" s="163">
        <v>50</v>
      </c>
      <c r="D17" s="119">
        <v>19160</v>
      </c>
      <c r="E17" s="163">
        <f aca="true" t="shared" si="1" ref="E17:F19">C17/$D$87</f>
        <v>0.4596010662744737</v>
      </c>
      <c r="F17" s="95">
        <f t="shared" si="1"/>
        <v>176.11912859637835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97</v>
      </c>
      <c r="C18" s="163">
        <v>80</v>
      </c>
      <c r="D18" s="120">
        <v>19120</v>
      </c>
      <c r="E18" s="163">
        <f t="shared" si="1"/>
        <v>0.735361706039158</v>
      </c>
      <c r="F18" s="95">
        <f t="shared" si="1"/>
        <v>175.75144774335877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104</v>
      </c>
      <c r="C19" s="163">
        <v>150</v>
      </c>
      <c r="D19" s="120">
        <v>20200</v>
      </c>
      <c r="E19" s="163">
        <f t="shared" si="1"/>
        <v>1.3788031988234213</v>
      </c>
      <c r="F19" s="95">
        <f t="shared" si="1"/>
        <v>185.6788307748874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81" t="s">
        <v>5</v>
      </c>
      <c r="D21" s="182"/>
      <c r="E21" s="180" t="s">
        <v>6</v>
      </c>
      <c r="F21" s="180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93</v>
      </c>
      <c r="C22" s="164">
        <v>0.062</v>
      </c>
      <c r="D22" s="14">
        <v>4.47</v>
      </c>
      <c r="E22" s="164">
        <f aca="true" t="shared" si="2" ref="E22:F24">C22*36.7437</f>
        <v>2.2781094</v>
      </c>
      <c r="F22" s="13">
        <f t="shared" si="2"/>
        <v>164.24433899999997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94</v>
      </c>
      <c r="C23" s="164">
        <v>0.072</v>
      </c>
      <c r="D23" s="14">
        <v>4.574</v>
      </c>
      <c r="E23" s="164">
        <f t="shared" si="2"/>
        <v>2.6455463999999997</v>
      </c>
      <c r="F23" s="13">
        <f t="shared" si="2"/>
        <v>168.0656838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102</v>
      </c>
      <c r="C24" s="164">
        <v>0.072</v>
      </c>
      <c r="D24" s="127">
        <v>4.686</v>
      </c>
      <c r="E24" s="164">
        <f t="shared" si="2"/>
        <v>2.6455463999999997</v>
      </c>
      <c r="F24" s="13">
        <f t="shared" si="2"/>
        <v>172.18097819999997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80" t="s">
        <v>9</v>
      </c>
      <c r="D26" s="180"/>
      <c r="E26" s="181" t="s">
        <v>10</v>
      </c>
      <c r="F26" s="182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83</v>
      </c>
      <c r="C27" s="166">
        <v>3.15</v>
      </c>
      <c r="D27" s="95">
        <v>146.25</v>
      </c>
      <c r="E27" s="166">
        <f>C27/D86</f>
        <v>3.584841242744964</v>
      </c>
      <c r="F27" s="95">
        <f>D27/D86</f>
        <v>166.43905769887334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84</v>
      </c>
      <c r="C28" s="166">
        <v>0.78</v>
      </c>
      <c r="D28" s="13">
        <v>159.25</v>
      </c>
      <c r="E28" s="166">
        <f>C28/D86</f>
        <v>0.8876749743939911</v>
      </c>
      <c r="F28" s="95">
        <f>D28/D86</f>
        <v>181.23364060543986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101</v>
      </c>
      <c r="C29" s="166">
        <v>1.04</v>
      </c>
      <c r="D29" s="13">
        <v>165.75</v>
      </c>
      <c r="E29" s="166">
        <f>C29/D86</f>
        <v>1.1835666325253216</v>
      </c>
      <c r="F29" s="95">
        <f>D29/D86</f>
        <v>188.63093205872312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80" t="s">
        <v>12</v>
      </c>
      <c r="D31" s="180"/>
      <c r="E31" s="180" t="s">
        <v>10</v>
      </c>
      <c r="F31" s="180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63">
        <v>0.14</v>
      </c>
      <c r="D32" s="13">
        <v>364.25</v>
      </c>
      <c r="E32" s="163">
        <f>C32/D86</f>
        <v>0.15932627745533176</v>
      </c>
      <c r="F32" s="95">
        <f>D32/D86</f>
        <v>414.53283259360416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87</v>
      </c>
      <c r="C33" s="188">
        <v>0</v>
      </c>
      <c r="D33" s="13">
        <v>368.25</v>
      </c>
      <c r="E33" s="188">
        <f>C33/$D$86</f>
        <v>0</v>
      </c>
      <c r="F33" s="95">
        <f>D33/$D$86</f>
        <v>419.0850119494708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106</v>
      </c>
      <c r="C34" s="166">
        <v>0.07</v>
      </c>
      <c r="D34" s="89">
        <v>370</v>
      </c>
      <c r="E34" s="166">
        <f>C34/$D$86</f>
        <v>0.07966313872766588</v>
      </c>
      <c r="F34" s="95">
        <f>D34/$D$86</f>
        <v>421.07659041766243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73" t="s">
        <v>5</v>
      </c>
      <c r="D36" s="174"/>
      <c r="E36" s="173" t="s">
        <v>6</v>
      </c>
      <c r="F36" s="174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93</v>
      </c>
      <c r="C37" s="164">
        <v>0.04</v>
      </c>
      <c r="D37" s="99">
        <v>1.814</v>
      </c>
      <c r="E37" s="164">
        <f aca="true" t="shared" si="3" ref="E37:F39">C37*58.0164</f>
        <v>2.320656</v>
      </c>
      <c r="F37" s="95">
        <f t="shared" si="3"/>
        <v>105.24174959999999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94</v>
      </c>
      <c r="C38" s="164">
        <v>0.034</v>
      </c>
      <c r="D38" s="99">
        <v>1.884</v>
      </c>
      <c r="E38" s="164">
        <f t="shared" si="3"/>
        <v>1.9725576</v>
      </c>
      <c r="F38" s="95">
        <f t="shared" si="3"/>
        <v>109.3028976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102</v>
      </c>
      <c r="C39" s="164">
        <v>0.034</v>
      </c>
      <c r="D39" s="99">
        <v>2.006</v>
      </c>
      <c r="E39" s="164">
        <f t="shared" si="3"/>
        <v>1.9725576</v>
      </c>
      <c r="F39" s="95">
        <f t="shared" si="3"/>
        <v>116.38089839999998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2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73" t="s">
        <v>5</v>
      </c>
      <c r="D41" s="174"/>
      <c r="E41" s="173" t="s">
        <v>6</v>
      </c>
      <c r="F41" s="174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93</v>
      </c>
      <c r="C42" s="164">
        <v>0.074</v>
      </c>
      <c r="D42" s="99">
        <v>10.184</v>
      </c>
      <c r="E42" s="164">
        <f aca="true" t="shared" si="4" ref="E42:F44">C42*36.7437</f>
        <v>2.7190337999999996</v>
      </c>
      <c r="F42" s="95">
        <f t="shared" si="4"/>
        <v>374.19784079999994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94</v>
      </c>
      <c r="C43" s="164">
        <v>0.082</v>
      </c>
      <c r="D43" s="99">
        <v>10.274</v>
      </c>
      <c r="E43" s="164">
        <f t="shared" si="4"/>
        <v>3.0129834</v>
      </c>
      <c r="F43" s="95">
        <f t="shared" si="4"/>
        <v>377.50477379999995</v>
      </c>
      <c r="G43" s="28"/>
      <c r="H43" s="26"/>
      <c r="K43" s="25"/>
      <c r="L43" s="25"/>
      <c r="M43" s="25"/>
    </row>
    <row r="44" spans="2:13" s="6" customFormat="1" ht="15">
      <c r="B44" s="27" t="s">
        <v>103</v>
      </c>
      <c r="C44" s="164">
        <v>0.082</v>
      </c>
      <c r="D44" s="99">
        <v>10.292</v>
      </c>
      <c r="E44" s="164">
        <f t="shared" si="4"/>
        <v>3.0129834</v>
      </c>
      <c r="F44" s="95">
        <f t="shared" si="4"/>
        <v>378.16616039999997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80" t="s">
        <v>89</v>
      </c>
      <c r="D46" s="180"/>
      <c r="E46" s="181" t="s">
        <v>6</v>
      </c>
      <c r="F46" s="182"/>
      <c r="G46" s="32"/>
      <c r="H46" s="32"/>
      <c r="I46" s="24"/>
      <c r="K46" s="25"/>
      <c r="L46" s="25"/>
      <c r="M46" s="25"/>
    </row>
    <row r="47" spans="2:13" s="6" customFormat="1" ht="15">
      <c r="B47" s="125" t="s">
        <v>91</v>
      </c>
      <c r="C47" s="189">
        <v>400</v>
      </c>
      <c r="D47" s="126">
        <v>46500</v>
      </c>
      <c r="E47" s="162">
        <f aca="true" t="shared" si="5" ref="E47:F49">C47/$D$87</f>
        <v>3.67680853019579</v>
      </c>
      <c r="F47" s="95">
        <f t="shared" si="5"/>
        <v>427.42899163526056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98</v>
      </c>
      <c r="C48" s="189">
        <v>690</v>
      </c>
      <c r="D48" s="121">
        <v>46890</v>
      </c>
      <c r="E48" s="162">
        <f t="shared" si="5"/>
        <v>6.342494714587738</v>
      </c>
      <c r="F48" s="95">
        <f t="shared" si="5"/>
        <v>431.0138799522015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105</v>
      </c>
      <c r="C49" s="189">
        <v>1000</v>
      </c>
      <c r="D49" s="121">
        <v>47000</v>
      </c>
      <c r="E49" s="162">
        <f t="shared" si="5"/>
        <v>9.192021325489474</v>
      </c>
      <c r="F49" s="95">
        <f t="shared" si="5"/>
        <v>432.0250022980053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73" t="s">
        <v>17</v>
      </c>
      <c r="D51" s="174"/>
      <c r="E51" s="173" t="s">
        <v>6</v>
      </c>
      <c r="F51" s="174"/>
      <c r="G51" s="32"/>
      <c r="H51" s="32"/>
      <c r="I51" s="24"/>
      <c r="J51" s="6"/>
    </row>
    <row r="52" spans="2:13" s="24" customFormat="1" ht="15.75" thickBot="1">
      <c r="B52" s="27" t="s">
        <v>93</v>
      </c>
      <c r="C52" s="164">
        <v>1</v>
      </c>
      <c r="D52" s="100">
        <v>340.6</v>
      </c>
      <c r="E52" s="164">
        <f aca="true" t="shared" si="6" ref="E52:F54">C52*1.1023</f>
        <v>1.1023</v>
      </c>
      <c r="F52" s="100">
        <f t="shared" si="6"/>
        <v>375.44338000000005</v>
      </c>
      <c r="G52" s="28"/>
      <c r="H52" s="26"/>
      <c r="K52" s="6"/>
      <c r="L52" s="6"/>
      <c r="M52" s="6"/>
    </row>
    <row r="53" spans="2:19" s="24" customFormat="1" ht="15.75" thickBot="1">
      <c r="B53" s="27" t="s">
        <v>94</v>
      </c>
      <c r="C53" s="164">
        <v>3.1</v>
      </c>
      <c r="D53" s="100">
        <v>338.4</v>
      </c>
      <c r="E53" s="164">
        <f t="shared" si="6"/>
        <v>3.4171300000000002</v>
      </c>
      <c r="F53" s="100">
        <f t="shared" si="6"/>
        <v>373.01832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103</v>
      </c>
      <c r="C54" s="164">
        <v>2.8</v>
      </c>
      <c r="D54" s="147">
        <v>338.6</v>
      </c>
      <c r="E54" s="164">
        <f t="shared" si="6"/>
        <v>3.08644</v>
      </c>
      <c r="F54" s="100">
        <f t="shared" si="6"/>
        <v>373.23878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73" t="s">
        <v>19</v>
      </c>
      <c r="D56" s="174"/>
      <c r="E56" s="173" t="s">
        <v>20</v>
      </c>
      <c r="F56" s="174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93</v>
      </c>
      <c r="C57" s="166">
        <v>0.27</v>
      </c>
      <c r="D57" s="95">
        <v>32.54</v>
      </c>
      <c r="E57" s="166">
        <f aca="true" t="shared" si="7" ref="E57:F59">C57/454*1000</f>
        <v>0.5947136563876653</v>
      </c>
      <c r="F57" s="95">
        <f t="shared" si="7"/>
        <v>71.67400881057269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94</v>
      </c>
      <c r="C58" s="166">
        <v>0.23</v>
      </c>
      <c r="D58" s="95">
        <v>32.83</v>
      </c>
      <c r="E58" s="166">
        <f t="shared" si="7"/>
        <v>0.5066079295154184</v>
      </c>
      <c r="F58" s="95">
        <f t="shared" si="7"/>
        <v>72.31277533039648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103</v>
      </c>
      <c r="C59" s="166">
        <v>0.23</v>
      </c>
      <c r="D59" s="95">
        <v>32.89</v>
      </c>
      <c r="E59" s="166">
        <f t="shared" si="7"/>
        <v>0.5066079295154184</v>
      </c>
      <c r="F59" s="95">
        <f t="shared" si="7"/>
        <v>72.44493392070486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73" t="s">
        <v>22</v>
      </c>
      <c r="D61" s="174"/>
      <c r="E61" s="173" t="s">
        <v>6</v>
      </c>
      <c r="F61" s="174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93</v>
      </c>
      <c r="C62" s="164">
        <v>0.22</v>
      </c>
      <c r="D62" s="99">
        <v>11.025</v>
      </c>
      <c r="E62" s="164">
        <f aca="true" t="shared" si="8" ref="E62:F64">C62*22.0462</f>
        <v>4.8501639999999995</v>
      </c>
      <c r="F62" s="95">
        <f t="shared" si="8"/>
        <v>243.05935499999998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94</v>
      </c>
      <c r="C63" s="164">
        <v>0.195</v>
      </c>
      <c r="D63" s="99">
        <v>11.2</v>
      </c>
      <c r="E63" s="164">
        <f t="shared" si="8"/>
        <v>4.299009</v>
      </c>
      <c r="F63" s="95">
        <f t="shared" si="8"/>
        <v>246.91743999999997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102</v>
      </c>
      <c r="C64" s="164">
        <v>0.165</v>
      </c>
      <c r="D64" s="127">
        <v>11.41</v>
      </c>
      <c r="E64" s="164">
        <f t="shared" si="8"/>
        <v>3.637623</v>
      </c>
      <c r="F64" s="95">
        <f t="shared" si="8"/>
        <v>251.54714199999998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23</v>
      </c>
      <c r="C66" s="173" t="s">
        <v>24</v>
      </c>
      <c r="D66" s="174"/>
      <c r="E66" s="173" t="s">
        <v>25</v>
      </c>
      <c r="F66" s="174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100</v>
      </c>
      <c r="C67" s="164">
        <v>0.016</v>
      </c>
      <c r="D67" s="99">
        <v>1.494</v>
      </c>
      <c r="E67" s="164">
        <f aca="true" t="shared" si="9" ref="E67:F69">C67/3.785</f>
        <v>0.004227212681638045</v>
      </c>
      <c r="F67" s="95">
        <f t="shared" si="9"/>
        <v>0.39471598414795245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94</v>
      </c>
      <c r="C68" s="164">
        <v>0.014</v>
      </c>
      <c r="D68" s="99">
        <v>1.485</v>
      </c>
      <c r="E68" s="164">
        <f t="shared" si="9"/>
        <v>0.003698811096433289</v>
      </c>
      <c r="F68" s="95">
        <f t="shared" si="9"/>
        <v>0.39233817701453105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27" t="s">
        <v>103</v>
      </c>
      <c r="C69" s="164">
        <v>0.014</v>
      </c>
      <c r="D69" s="99">
        <v>1.487</v>
      </c>
      <c r="E69" s="164">
        <f t="shared" si="9"/>
        <v>0.003698811096433289</v>
      </c>
      <c r="F69" s="95">
        <f t="shared" si="9"/>
        <v>0.39286657859973584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26</v>
      </c>
      <c r="C71" s="173" t="s">
        <v>27</v>
      </c>
      <c r="D71" s="174"/>
      <c r="E71" s="173" t="s">
        <v>28</v>
      </c>
      <c r="F71" s="174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93</v>
      </c>
      <c r="C72" s="165">
        <v>0.0085</v>
      </c>
      <c r="D72" s="103">
        <v>0.757</v>
      </c>
      <c r="E72" s="165">
        <f>C72/454*100</f>
        <v>0.0018722466960352422</v>
      </c>
      <c r="F72" s="101">
        <f>D72/454*1000</f>
        <v>1.6674008810572687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100</v>
      </c>
      <c r="C73" s="165">
        <v>0.009</v>
      </c>
      <c r="D73" s="103">
        <v>0.8145</v>
      </c>
      <c r="E73" s="165">
        <f>C73/454*100</f>
        <v>0.0019823788546255504</v>
      </c>
      <c r="F73" s="101">
        <f>D73/454*1000</f>
        <v>1.7940528634361232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94</v>
      </c>
      <c r="C74" s="165">
        <v>0.009</v>
      </c>
      <c r="D74" s="103">
        <v>0.855</v>
      </c>
      <c r="E74" s="165">
        <f>C74/454*100</f>
        <v>0.0019823788546255504</v>
      </c>
      <c r="F74" s="101">
        <f>D74/454*1000</f>
        <v>1.8832599118942732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84" t="s">
        <v>27</v>
      </c>
      <c r="D76" s="184"/>
      <c r="E76" s="173" t="s">
        <v>30</v>
      </c>
      <c r="F76" s="174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95</v>
      </c>
      <c r="C77" s="190">
        <v>0.0014</v>
      </c>
      <c r="D77" s="128">
        <v>0.159</v>
      </c>
      <c r="E77" s="190">
        <f aca="true" t="shared" si="10" ref="E77:F79">C77/454*1000000</f>
        <v>3.0837004405286343</v>
      </c>
      <c r="F77" s="95">
        <f t="shared" si="10"/>
        <v>350.2202643171806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99</v>
      </c>
      <c r="C78" s="190">
        <v>0.0017</v>
      </c>
      <c r="D78" s="128">
        <v>0.163</v>
      </c>
      <c r="E78" s="190">
        <f t="shared" si="10"/>
        <v>3.7444933920704844</v>
      </c>
      <c r="F78" s="95">
        <f t="shared" si="10"/>
        <v>359.03083700440527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107</v>
      </c>
      <c r="C79" s="190">
        <v>0.0018</v>
      </c>
      <c r="D79" s="128" t="s">
        <v>85</v>
      </c>
      <c r="E79" s="190">
        <f t="shared" si="10"/>
        <v>3.9647577092511015</v>
      </c>
      <c r="F79" s="95" t="s">
        <v>85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9" t="s">
        <v>85</v>
      </c>
      <c r="E85" s="160">
        <v>1.138</v>
      </c>
      <c r="F85" s="160">
        <v>0.0092</v>
      </c>
      <c r="G85" s="160">
        <v>1.4407</v>
      </c>
      <c r="H85" s="160">
        <v>1.0289</v>
      </c>
      <c r="I85" s="160">
        <v>0.771</v>
      </c>
      <c r="J85" s="160">
        <v>0.7323</v>
      </c>
      <c r="K85" s="160">
        <v>0.1288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1">
        <v>0.8787</v>
      </c>
      <c r="E86" s="161" t="s">
        <v>85</v>
      </c>
      <c r="F86" s="161">
        <v>0.0081</v>
      </c>
      <c r="G86" s="161">
        <v>1.266</v>
      </c>
      <c r="H86" s="161">
        <v>0.9041</v>
      </c>
      <c r="I86" s="161">
        <v>0.6775</v>
      </c>
      <c r="J86" s="161">
        <v>0.6435</v>
      </c>
      <c r="K86" s="161">
        <v>0.1132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60">
        <v>108.79</v>
      </c>
      <c r="E87" s="160">
        <v>123.803</v>
      </c>
      <c r="F87" s="160" t="s">
        <v>85</v>
      </c>
      <c r="G87" s="160">
        <v>156.7338</v>
      </c>
      <c r="H87" s="160">
        <v>111.9354</v>
      </c>
      <c r="I87" s="160">
        <v>83.8717</v>
      </c>
      <c r="J87" s="160">
        <v>79.6669</v>
      </c>
      <c r="K87" s="160">
        <v>14.015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1">
        <v>0.6941</v>
      </c>
      <c r="E88" s="161">
        <v>0.7899</v>
      </c>
      <c r="F88" s="161">
        <v>0.0064</v>
      </c>
      <c r="G88" s="161" t="s">
        <v>85</v>
      </c>
      <c r="H88" s="161">
        <v>0.7142</v>
      </c>
      <c r="I88" s="161">
        <v>0.5351</v>
      </c>
      <c r="J88" s="161">
        <v>0.5083</v>
      </c>
      <c r="K88" s="161">
        <v>0.0894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60">
        <v>0.9719</v>
      </c>
      <c r="E89" s="160">
        <v>1.106</v>
      </c>
      <c r="F89" s="160">
        <v>0.0089</v>
      </c>
      <c r="G89" s="160">
        <v>1.4002</v>
      </c>
      <c r="H89" s="160" t="s">
        <v>85</v>
      </c>
      <c r="I89" s="160">
        <v>0.7493</v>
      </c>
      <c r="J89" s="160">
        <v>0.7117</v>
      </c>
      <c r="K89" s="160">
        <v>0.1252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1">
        <v>1.2971</v>
      </c>
      <c r="E90" s="161">
        <v>1.4761</v>
      </c>
      <c r="F90" s="161">
        <v>0.0119</v>
      </c>
      <c r="G90" s="161">
        <v>1.8687</v>
      </c>
      <c r="H90" s="161">
        <v>1.3346</v>
      </c>
      <c r="I90" s="161" t="s">
        <v>85</v>
      </c>
      <c r="J90" s="161">
        <v>0.9499</v>
      </c>
      <c r="K90" s="161">
        <v>0.1671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60">
        <v>1.3656</v>
      </c>
      <c r="E91" s="160">
        <v>1.554</v>
      </c>
      <c r="F91" s="160">
        <v>0.0126</v>
      </c>
      <c r="G91" s="160">
        <v>1.9674</v>
      </c>
      <c r="H91" s="160">
        <v>1.405</v>
      </c>
      <c r="I91" s="160">
        <v>1.0528</v>
      </c>
      <c r="J91" s="160" t="s">
        <v>85</v>
      </c>
      <c r="K91" s="160">
        <v>0.1759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1">
        <v>7.7624</v>
      </c>
      <c r="E92" s="161">
        <v>8.8336</v>
      </c>
      <c r="F92" s="161">
        <v>0.0714</v>
      </c>
      <c r="G92" s="161">
        <v>11.1833</v>
      </c>
      <c r="H92" s="161">
        <v>7.9868</v>
      </c>
      <c r="I92" s="161">
        <v>5.9844</v>
      </c>
      <c r="J92" s="161">
        <v>5.6844</v>
      </c>
      <c r="K92" s="161" t="s">
        <v>85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96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92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3" t="s">
        <v>64</v>
      </c>
      <c r="C114" s="183"/>
      <c r="D114" s="183"/>
      <c r="E114" s="183"/>
      <c r="F114" s="183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67" t="s">
        <v>65</v>
      </c>
      <c r="C115" s="167"/>
      <c r="D115" s="167"/>
      <c r="E115" s="167"/>
      <c r="F115" s="167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67" t="s">
        <v>66</v>
      </c>
      <c r="C116" s="167"/>
      <c r="D116" s="167"/>
      <c r="E116" s="167"/>
      <c r="F116" s="167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67" t="s">
        <v>67</v>
      </c>
      <c r="C117" s="167"/>
      <c r="D117" s="167"/>
      <c r="E117" s="167"/>
      <c r="F117" s="167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67" t="s">
        <v>68</v>
      </c>
      <c r="C118" s="167"/>
      <c r="D118" s="167"/>
      <c r="E118" s="167"/>
      <c r="F118" s="167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67" t="s">
        <v>69</v>
      </c>
      <c r="C119" s="167"/>
      <c r="D119" s="167"/>
      <c r="E119" s="167"/>
      <c r="F119" s="167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67" t="s">
        <v>70</v>
      </c>
      <c r="C120" s="167"/>
      <c r="D120" s="167"/>
      <c r="E120" s="167"/>
      <c r="F120" s="167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79" t="s">
        <v>71</v>
      </c>
      <c r="C121" s="179"/>
      <c r="D121" s="179"/>
      <c r="E121" s="179"/>
      <c r="F121" s="179"/>
    </row>
    <row r="123" spans="2:6" ht="15.75">
      <c r="B123" s="46" t="s">
        <v>72</v>
      </c>
      <c r="C123" s="170"/>
      <c r="D123" s="171"/>
      <c r="E123" s="171"/>
      <c r="F123" s="172"/>
    </row>
    <row r="124" spans="2:6" ht="30.75" customHeight="1">
      <c r="B124" s="46" t="s">
        <v>73</v>
      </c>
      <c r="C124" s="169" t="s">
        <v>74</v>
      </c>
      <c r="D124" s="169"/>
      <c r="E124" s="170" t="s">
        <v>75</v>
      </c>
      <c r="F124" s="172"/>
    </row>
    <row r="125" spans="2:6" ht="30.75" customHeight="1">
      <c r="B125" s="46" t="s">
        <v>76</v>
      </c>
      <c r="C125" s="169" t="s">
        <v>77</v>
      </c>
      <c r="D125" s="169"/>
      <c r="E125" s="170" t="s">
        <v>78</v>
      </c>
      <c r="F125" s="172"/>
    </row>
    <row r="126" spans="2:6" ht="15" customHeight="1">
      <c r="B126" s="168" t="s">
        <v>79</v>
      </c>
      <c r="C126" s="169" t="s">
        <v>80</v>
      </c>
      <c r="D126" s="169"/>
      <c r="E126" s="175" t="s">
        <v>81</v>
      </c>
      <c r="F126" s="176"/>
    </row>
    <row r="127" spans="2:6" ht="15" customHeight="1">
      <c r="B127" s="168"/>
      <c r="C127" s="169"/>
      <c r="D127" s="169"/>
      <c r="E127" s="177"/>
      <c r="F127" s="178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2016-05-10T06:22:51Z</dcterms:modified>
  <cp:category/>
  <cp:version/>
  <cp:contentType/>
  <cp:contentStatus/>
</cp:coreProperties>
</file>