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<sst xmlns="http://schemas.openxmlformats.org/spreadsheetml/2006/main" count="172" uniqueCount="101">
  <si>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</si>
  <si>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</si>
  <si>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</si>
  <si>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</si>
  <si>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</si>
  <si>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</si>
  <si>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</si>
  <si>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</si>
  <si>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</si>
  <si>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</si>
  <si>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</si>
  <si>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</si>
  <si>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</si>
  <si>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</si>
  <si>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</si>
  <si>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</si>
  <si>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</si>
  <si>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</si>
  <si>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</si>
  <si>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</si>
  <si>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</si>
  <si>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</si>
  <si>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</si>
  <si>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</si>
  <si>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</si>
  <si>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</si>
  <si>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</si>
  <si>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</si>
  <si>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</si>
  <si>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</si>
  <si>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</si>
  <si>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</si>
  <si>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</si>
  <si>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</si>
  <si>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</si>
  <si>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</si>
  <si>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</si>
  <si>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</si>
  <si>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</si>
  <si>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</si>
  <si>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</si>
  <si>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</si>
  <si>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</si>
  <si>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</si>
  <si>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</si>
  <si>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</si>
  <si>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</si>
  <si>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</si>
  <si>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</si>
  <si>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</si>
  <si>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</si>
  <si>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</si>
  <si>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</si>
  <si>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</si>
  <si>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</si>
  <si>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</si>
  <si>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</si>
  <si>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</si>
  <si>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</si>
  <si>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</si>
  <si>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</si>
  <si>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</si>
  <si>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</si>
  <si>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</si>
  <si>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</si>
  <si>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</si>
  <si>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</si>
  <si>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</si>
  <si>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</si>
  <si>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</si>
  <si>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</si>
  <si>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</si>
  <si>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</si>
  <si>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</si>
  <si>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</si>
  <si>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</si>
  <si>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</si>
  <si>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</si>
  <si>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 Березень'20</t>
  </si>
  <si>
    <t>Euronext - Березень '20 (€/МT)</t>
  </si>
  <si>
    <t>CME -Травень'20</t>
  </si>
  <si>
    <t>Euronext -Травень'20 (€/МT)</t>
  </si>
  <si>
    <t>Euronext - Травень '20 (€/МT)</t>
  </si>
  <si>
    <t>CME - Травень'20</t>
  </si>
  <si>
    <t>CME -Липень'20</t>
  </si>
  <si>
    <t>TOCOM - Травень'20 (¥/МT)</t>
  </si>
  <si>
    <t>TOCOM - Квітень '20 (¥/МT)</t>
  </si>
  <si>
    <t>Euronext -Серпень '20 (€/МT)</t>
  </si>
  <si>
    <t>CME -Березень'20</t>
  </si>
  <si>
    <t>Euronext - Вересень'20 (€/МT)</t>
  </si>
  <si>
    <t>TOCOM - Липень'20 (¥/МT)</t>
  </si>
  <si>
    <t>CME - Липень'20</t>
  </si>
  <si>
    <t>Euronext -Червень '20 (€/МT)</t>
  </si>
  <si>
    <t>Euronext -Серпнь '20 (€/МT)</t>
  </si>
  <si>
    <t>CME -Квітень'20</t>
  </si>
  <si>
    <t>Euronext -Листопад'20 (€/МT)</t>
  </si>
  <si>
    <t>TOCOM - Вересень'20 (¥/МT)</t>
  </si>
  <si>
    <t>TOCOM - Червень '20 (¥/МT)</t>
  </si>
  <si>
    <t>TOCOM - Серпень '20 (¥/МT)</t>
  </si>
  <si>
    <t>CME -Жовтень'20</t>
  </si>
  <si>
    <t xml:space="preserve">                                   09 березня 2020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</si>
</sst>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88" fontId="79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8" fontId="77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80" fillId="0" borderId="10" xfId="0" applyFont="1" applyBorder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5" fillId="0" borderId="0" xfId="0" applyFont="1" applyAlignment="1">
      <alignment/>
    </xf>
    <xf numFmtId="188" fontId="75" fillId="37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E83" sqref="E83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2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38"/>
      <c r="C4" s="146" t="s">
        <v>100</v>
      </c>
      <c r="D4" s="147"/>
      <c r="E4" s="147"/>
      <c r="F4" s="148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32" t="s">
        <v>5</v>
      </c>
      <c r="D6" s="133"/>
      <c r="E6" s="132" t="s">
        <v>6</v>
      </c>
      <c r="F6" s="133"/>
      <c r="G6"/>
      <c r="H6"/>
      <c r="I6"/>
    </row>
    <row r="7" spans="2:6" s="5" customFormat="1" ht="15">
      <c r="B7" s="23" t="s">
        <v>78</v>
      </c>
      <c r="C7" s="110">
        <v>0.03</v>
      </c>
      <c r="D7" s="13">
        <v>3.756</v>
      </c>
      <c r="E7" s="110">
        <v>0.079</v>
      </c>
      <c r="F7" s="12">
        <v>151.33</v>
      </c>
    </row>
    <row r="8" spans="2:6" s="5" customFormat="1" ht="15">
      <c r="B8" s="23" t="s">
        <v>83</v>
      </c>
      <c r="C8" s="110">
        <v>0.032</v>
      </c>
      <c r="D8" s="13">
        <v>3.726</v>
      </c>
      <c r="E8" s="110">
        <v>0</v>
      </c>
      <c r="F8" s="12">
        <v>153.93</v>
      </c>
    </row>
    <row r="9" spans="2:17" s="5" customFormat="1" ht="15">
      <c r="B9" s="23" t="s">
        <v>91</v>
      </c>
      <c r="C9" s="110">
        <v>0.042</v>
      </c>
      <c r="D9" s="13">
        <v>3.75</v>
      </c>
      <c r="E9" s="110">
        <v>0.079</v>
      </c>
      <c r="F9" s="12">
        <v>156.37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8"/>
      <c r="D10" s="6"/>
      <c r="E10" s="128"/>
      <c r="F10" s="6"/>
      <c r="G10" s="61"/>
      <c r="H10" s="46"/>
      <c r="I10" s="46"/>
      <c r="J10" s="46"/>
      <c r="K10" s="61"/>
      <c r="L10" s="46"/>
      <c r="M10" s="46"/>
      <c r="N10" s="46"/>
      <c r="O10" s="46"/>
      <c r="P10" s="46"/>
      <c r="Q10" s="46"/>
    </row>
    <row r="11" spans="2:17" s="5" customFormat="1" ht="15.75">
      <c r="B11" s="25" t="s">
        <v>4</v>
      </c>
      <c r="C11" s="132" t="s">
        <v>7</v>
      </c>
      <c r="D11" s="133"/>
      <c r="E11" s="132" t="s">
        <v>6</v>
      </c>
      <c r="F11" s="133"/>
      <c r="G11" s="46"/>
      <c r="H11" s="61"/>
      <c r="I11" s="61"/>
      <c r="J11" s="46"/>
      <c r="K11" s="46"/>
      <c r="L11" s="61"/>
      <c r="M11" s="46"/>
      <c r="N11" s="46"/>
      <c r="O11" s="46"/>
      <c r="P11" s="46"/>
      <c r="Q11" s="46"/>
    </row>
    <row r="12" spans="2:17" s="5" customFormat="1" ht="18" customHeight="1">
      <c r="B12" s="71" t="s">
        <v>92</v>
      </c>
      <c r="C12" s="124">
        <v>1.05</v>
      </c>
      <c r="D12" s="68">
        <v>165</v>
      </c>
      <c r="E12" s="124">
        <v>0.8</v>
      </c>
      <c r="F12" s="68">
        <v>190.85</v>
      </c>
      <c r="G12" s="46"/>
      <c r="H12" s="46"/>
      <c r="I12" s="46"/>
      <c r="J12" s="26"/>
      <c r="K12" s="46"/>
      <c r="L12" s="46"/>
      <c r="M12" s="46"/>
      <c r="N12" s="46"/>
      <c r="O12" s="46"/>
      <c r="P12" s="46"/>
      <c r="Q12" s="46"/>
    </row>
    <row r="13" spans="2:17" s="5" customFormat="1" ht="18" customHeight="1">
      <c r="B13" s="71" t="s">
        <v>93</v>
      </c>
      <c r="C13" s="124">
        <v>1.17</v>
      </c>
      <c r="D13" s="12">
        <v>168.5</v>
      </c>
      <c r="E13" s="124">
        <v>0.48</v>
      </c>
      <c r="F13" s="68">
        <v>195.59</v>
      </c>
      <c r="G13" s="26"/>
      <c r="H13" s="46"/>
      <c r="I13" s="46"/>
      <c r="J13" s="46"/>
      <c r="K13" s="26"/>
      <c r="L13" s="46"/>
      <c r="M13" s="46"/>
      <c r="N13" s="46"/>
      <c r="O13" s="46"/>
      <c r="P13" s="46"/>
      <c r="Q13" s="46"/>
    </row>
    <row r="14" spans="2:17" ht="18" customHeight="1">
      <c r="B14" s="71" t="s">
        <v>95</v>
      </c>
      <c r="C14" s="124">
        <v>0.75</v>
      </c>
      <c r="D14" s="12">
        <v>166</v>
      </c>
      <c r="E14" s="124">
        <v>0.62</v>
      </c>
      <c r="F14" s="68">
        <v>199.49</v>
      </c>
      <c r="G14" s="46"/>
      <c r="H14" s="26"/>
      <c r="I14" s="26"/>
      <c r="J14" s="46"/>
      <c r="K14" s="46"/>
      <c r="L14" s="26"/>
      <c r="M14" s="46"/>
      <c r="N14" s="46"/>
      <c r="O14" s="46"/>
      <c r="P14" s="46"/>
      <c r="Q14" s="46"/>
    </row>
    <row r="15" spans="2:17" s="5" customFormat="1" ht="18" customHeight="1">
      <c r="B15" s="71"/>
      <c r="C15" s="124"/>
      <c r="D15" s="12"/>
      <c r="E15" s="135"/>
      <c r="F15" s="68"/>
      <c r="G15" s="46"/>
      <c r="H15" s="46"/>
      <c r="I15" s="46"/>
      <c r="J15" s="26"/>
      <c r="K15" s="46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43" t="s">
        <v>74</v>
      </c>
      <c r="D16" s="143"/>
      <c r="E16" s="144" t="s">
        <v>6</v>
      </c>
      <c r="F16" s="145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8" customHeight="1">
      <c r="B17" s="23" t="s">
        <v>85</v>
      </c>
      <c r="C17" s="137">
        <v>790</v>
      </c>
      <c r="D17" s="84">
        <v>22900</v>
      </c>
      <c r="E17" s="124">
        <f aca="true" t="shared" si="0" ref="E17:F19">C17/$D$87</f>
        <v>7.541766109785203</v>
      </c>
      <c r="F17" s="68">
        <f t="shared" si="0"/>
        <v>218.61575178997614</v>
      </c>
      <c r="G17" s="26"/>
      <c r="H17" s="46"/>
      <c r="I17" s="46"/>
      <c r="J17" s="46"/>
      <c r="K17" s="26"/>
      <c r="L17" s="46"/>
      <c r="M17" s="46"/>
      <c r="N17" s="46"/>
      <c r="O17" s="46"/>
      <c r="P17" s="46"/>
      <c r="Q17" s="46"/>
    </row>
    <row r="18" spans="2:17" ht="18" customHeight="1">
      <c r="B18" s="23" t="s">
        <v>90</v>
      </c>
      <c r="C18" s="137">
        <v>1.19</v>
      </c>
      <c r="D18" s="84">
        <v>20820</v>
      </c>
      <c r="E18" s="124">
        <f t="shared" si="0"/>
        <v>0.011360381861575179</v>
      </c>
      <c r="F18" s="68">
        <f t="shared" si="0"/>
        <v>198.75894988066827</v>
      </c>
      <c r="G18" s="46"/>
      <c r="H18" s="26"/>
      <c r="I18" s="26"/>
      <c r="J18" s="46"/>
      <c r="K18" s="46"/>
      <c r="L18" s="26"/>
      <c r="M18" s="46"/>
      <c r="N18" s="46"/>
      <c r="O18" s="46"/>
      <c r="P18" s="46"/>
      <c r="Q18" s="46"/>
    </row>
    <row r="19" spans="2:18" s="5" customFormat="1" ht="15">
      <c r="B19" s="23" t="s">
        <v>96</v>
      </c>
      <c r="C19" s="137">
        <v>740</v>
      </c>
      <c r="D19" s="84">
        <v>22500</v>
      </c>
      <c r="E19" s="124">
        <f t="shared" si="0"/>
        <v>7.064439140811456</v>
      </c>
      <c r="F19" s="68">
        <f t="shared" si="0"/>
        <v>214.79713603818615</v>
      </c>
      <c r="G19" s="46"/>
      <c r="H19" s="61"/>
      <c r="I19" s="61"/>
      <c r="J19" s="40"/>
      <c r="K19" s="46"/>
      <c r="L19" s="61"/>
      <c r="M19" s="46"/>
      <c r="N19" s="46"/>
      <c r="O19" s="46"/>
      <c r="P19" s="46"/>
      <c r="Q19" s="46"/>
      <c r="R19" s="46"/>
    </row>
    <row r="20" spans="2:18" s="5" customFormat="1" ht="15">
      <c r="B20" s="23"/>
      <c r="C20" s="110"/>
      <c r="D20" s="6"/>
      <c r="E20" s="11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44" t="s">
        <v>5</v>
      </c>
      <c r="D21" s="145"/>
      <c r="E21" s="143" t="s">
        <v>6</v>
      </c>
      <c r="F21" s="143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78</v>
      </c>
      <c r="C22" s="131">
        <v>0.01</v>
      </c>
      <c r="D22" s="13">
        <v>5.24</v>
      </c>
      <c r="E22" s="131">
        <f aca="true" t="shared" si="1" ref="E22:F24">C22*36.7437</f>
        <v>0.36743699999999996</v>
      </c>
      <c r="F22" s="12">
        <f t="shared" si="1"/>
        <v>192.53698799999998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83</v>
      </c>
      <c r="C23" s="131">
        <v>0.03</v>
      </c>
      <c r="D23" s="13">
        <v>5.216</v>
      </c>
      <c r="E23" s="131">
        <f t="shared" si="1"/>
        <v>1.1023109999999998</v>
      </c>
      <c r="F23" s="12">
        <f t="shared" si="1"/>
        <v>191.65513919999998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91</v>
      </c>
      <c r="C24" s="131">
        <v>0.02</v>
      </c>
      <c r="D24" s="72">
        <v>5.204</v>
      </c>
      <c r="E24" s="131">
        <f t="shared" si="1"/>
        <v>0.7348739999999999</v>
      </c>
      <c r="F24" s="12">
        <f t="shared" si="1"/>
        <v>191.21421479999998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5"/>
      <c r="C25" s="110"/>
      <c r="D25" s="72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43" t="s">
        <v>9</v>
      </c>
      <c r="D26" s="143"/>
      <c r="E26" s="144" t="s">
        <v>10</v>
      </c>
      <c r="F26" s="145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8" customHeight="1">
      <c r="B27" s="71" t="s">
        <v>79</v>
      </c>
      <c r="C27" s="110">
        <v>7.48</v>
      </c>
      <c r="D27" s="68">
        <v>170</v>
      </c>
      <c r="E27" s="160">
        <f>C27*36.7437</f>
        <v>274.842876</v>
      </c>
      <c r="F27" s="68">
        <f>D27/$D$86</f>
        <v>193.02827296468718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8" customHeight="1">
      <c r="B28" s="71" t="s">
        <v>82</v>
      </c>
      <c r="C28" s="110">
        <v>1.93</v>
      </c>
      <c r="D28" s="12">
        <v>178.25</v>
      </c>
      <c r="E28" s="160">
        <f>C28*36.7437</f>
        <v>70.915341</v>
      </c>
      <c r="F28" s="68">
        <f>D28/$D$86</f>
        <v>202.39582150562052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8" customHeight="1">
      <c r="B29" s="71" t="s">
        <v>89</v>
      </c>
      <c r="C29" s="110">
        <v>1.54</v>
      </c>
      <c r="D29" s="12">
        <v>175.25</v>
      </c>
      <c r="E29" s="160">
        <f>C29*36.7437</f>
        <v>56.585297999999995</v>
      </c>
      <c r="F29" s="68">
        <f>D29/$D$86</f>
        <v>198.98944021800838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4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43" t="s">
        <v>12</v>
      </c>
      <c r="D31" s="143"/>
      <c r="E31" s="143" t="s">
        <v>10</v>
      </c>
      <c r="F31" s="143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8" customHeight="1">
      <c r="B32" s="71" t="s">
        <v>81</v>
      </c>
      <c r="C32" s="124">
        <v>2.25</v>
      </c>
      <c r="D32" s="12">
        <v>369.25</v>
      </c>
      <c r="E32" s="124">
        <f aca="true" t="shared" si="2" ref="E32:F34">C32/$D$86</f>
        <v>2.5547859657090948</v>
      </c>
      <c r="F32" s="68">
        <f t="shared" si="2"/>
        <v>419.2687634835926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8" customHeight="1">
      <c r="B33" s="71" t="s">
        <v>87</v>
      </c>
      <c r="C33" s="124">
        <v>1.35</v>
      </c>
      <c r="D33" s="12">
        <v>366</v>
      </c>
      <c r="E33" s="124">
        <f t="shared" si="2"/>
        <v>1.532871579425457</v>
      </c>
      <c r="F33" s="68">
        <f t="shared" si="2"/>
        <v>415.57851708867946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8" customHeight="1">
      <c r="B34" s="71" t="s">
        <v>95</v>
      </c>
      <c r="C34" s="124">
        <v>1.27</v>
      </c>
      <c r="D34" s="12">
        <v>369</v>
      </c>
      <c r="E34" s="124">
        <f t="shared" si="2"/>
        <v>1.4420347450891335</v>
      </c>
      <c r="F34" s="68">
        <f t="shared" si="2"/>
        <v>418.9848983762916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2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41" t="s">
        <v>5</v>
      </c>
      <c r="D36" s="142"/>
      <c r="E36" s="141" t="s">
        <v>6</v>
      </c>
      <c r="F36" s="142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78</v>
      </c>
      <c r="C37" s="110">
        <v>0.006</v>
      </c>
      <c r="D37" s="72" t="s">
        <v>72</v>
      </c>
      <c r="E37" s="110">
        <f aca="true" t="shared" si="3" ref="E37:F39">C37*58.0164</f>
        <v>0.3480984</v>
      </c>
      <c r="F37" s="68" t="s">
        <v>72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83</v>
      </c>
      <c r="C38" s="110">
        <v>0.006</v>
      </c>
      <c r="D38" s="72">
        <v>2.694</v>
      </c>
      <c r="E38" s="110">
        <f t="shared" si="3"/>
        <v>0.3480984</v>
      </c>
      <c r="F38" s="68">
        <f t="shared" si="3"/>
        <v>156.29618159999998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91</v>
      </c>
      <c r="C39" s="131">
        <v>0.014</v>
      </c>
      <c r="D39" s="72">
        <v>2.704</v>
      </c>
      <c r="E39" s="131">
        <f t="shared" si="3"/>
        <v>0.8122296</v>
      </c>
      <c r="F39" s="68">
        <f t="shared" si="3"/>
        <v>156.8763456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5"/>
      <c r="C40" s="110"/>
      <c r="D40" s="6"/>
      <c r="E40" s="131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41" t="s">
        <v>5</v>
      </c>
      <c r="D41" s="142"/>
      <c r="E41" s="141" t="s">
        <v>6</v>
      </c>
      <c r="F41" s="142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5" customHeight="1">
      <c r="B42" s="23" t="s">
        <v>78</v>
      </c>
      <c r="C42" s="110">
        <v>0.196</v>
      </c>
      <c r="D42" s="72">
        <v>8.684</v>
      </c>
      <c r="E42" s="110">
        <f>C42*36.7437</f>
        <v>7.2017652</v>
      </c>
      <c r="F42" s="68">
        <f aca="true" t="shared" si="4" ref="E42:F44">D42*36.7437</f>
        <v>319.08229079999995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 customHeight="1">
      <c r="B43" s="23" t="s">
        <v>83</v>
      </c>
      <c r="C43" s="110">
        <v>0.212</v>
      </c>
      <c r="D43" s="72">
        <v>8.7</v>
      </c>
      <c r="E43" s="110">
        <f t="shared" si="4"/>
        <v>7.7896643999999995</v>
      </c>
      <c r="F43" s="68">
        <f t="shared" si="4"/>
        <v>319.67018999999993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91</v>
      </c>
      <c r="C44" s="110">
        <v>0.21</v>
      </c>
      <c r="D44" s="72">
        <v>8.802</v>
      </c>
      <c r="E44" s="110">
        <f t="shared" si="4"/>
        <v>7.716176999999999</v>
      </c>
      <c r="F44" s="68">
        <f t="shared" si="4"/>
        <v>323.4180474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34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43" t="s">
        <v>73</v>
      </c>
      <c r="D46" s="143"/>
      <c r="E46" s="144" t="s">
        <v>6</v>
      </c>
      <c r="F46" s="145"/>
      <c r="G46" s="22"/>
      <c r="H46" s="22"/>
      <c r="I46" s="22"/>
      <c r="K46" s="22"/>
      <c r="L46" s="22"/>
      <c r="M46" s="22"/>
    </row>
    <row r="47" spans="2:13" s="5" customFormat="1" ht="15">
      <c r="B47" s="23" t="s">
        <v>86</v>
      </c>
      <c r="C47" s="123">
        <v>0</v>
      </c>
      <c r="D47" s="84" t="s">
        <v>72</v>
      </c>
      <c r="E47" s="126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97</v>
      </c>
      <c r="C48" s="123">
        <v>0</v>
      </c>
      <c r="D48" s="84" t="s">
        <v>72</v>
      </c>
      <c r="E48" s="126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98</v>
      </c>
      <c r="C49" s="123">
        <v>0</v>
      </c>
      <c r="D49" s="84" t="s">
        <v>72</v>
      </c>
      <c r="E49" s="126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2"/>
      <c r="D50" s="4"/>
      <c r="E50" s="112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41" t="s">
        <v>16</v>
      </c>
      <c r="D51" s="142"/>
      <c r="E51" s="141" t="s">
        <v>6</v>
      </c>
      <c r="F51" s="142"/>
      <c r="G51"/>
      <c r="H51"/>
      <c r="I51"/>
      <c r="J51" s="5"/>
    </row>
    <row r="52" spans="2:19" s="21" customFormat="1" ht="15">
      <c r="B52" s="23" t="s">
        <v>78</v>
      </c>
      <c r="C52" s="137">
        <v>4.7</v>
      </c>
      <c r="D52" s="73">
        <v>296.7</v>
      </c>
      <c r="E52" s="110">
        <f>C52*1.1023</f>
        <v>5.18081</v>
      </c>
      <c r="F52" s="73">
        <f aca="true" t="shared" si="5" ref="E52:F54">D52*1.1023</f>
        <v>327.05241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83</v>
      </c>
      <c r="C53" s="137">
        <v>4.7</v>
      </c>
      <c r="D53" s="73">
        <v>300.5</v>
      </c>
      <c r="E53" s="110">
        <f t="shared" si="5"/>
        <v>5.18081</v>
      </c>
      <c r="F53" s="73">
        <f t="shared" si="5"/>
        <v>331.24115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91</v>
      </c>
      <c r="C54" s="137">
        <v>4.7</v>
      </c>
      <c r="D54" s="73">
        <v>305</v>
      </c>
      <c r="E54" s="110">
        <f>C54*1.1023</f>
        <v>5.18081</v>
      </c>
      <c r="F54" s="73">
        <f t="shared" si="5"/>
        <v>336.2015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9"/>
      <c r="C55" s="127"/>
      <c r="D55" s="64"/>
      <c r="E55" s="12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41" t="s">
        <v>18</v>
      </c>
      <c r="D56" s="142"/>
      <c r="E56" s="141" t="s">
        <v>19</v>
      </c>
      <c r="F56" s="142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78</v>
      </c>
      <c r="C57" s="124">
        <v>1.17</v>
      </c>
      <c r="D57" s="68">
        <v>27.33</v>
      </c>
      <c r="E57" s="124">
        <f>C57/454*1000</f>
        <v>2.5770925110132157</v>
      </c>
      <c r="F57" s="68">
        <f aca="true" t="shared" si="6" ref="E57:F59">D57/454*1000</f>
        <v>60.198237885462554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83</v>
      </c>
      <c r="C58" s="124">
        <v>1.21</v>
      </c>
      <c r="D58" s="68">
        <v>27.62</v>
      </c>
      <c r="E58" s="124">
        <f t="shared" si="6"/>
        <v>2.665198237885462</v>
      </c>
      <c r="F58" s="68">
        <f t="shared" si="6"/>
        <v>60.83700440528634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91</v>
      </c>
      <c r="C59" s="124">
        <v>1.2</v>
      </c>
      <c r="D59" s="68">
        <v>27.96</v>
      </c>
      <c r="E59" s="124">
        <f t="shared" si="6"/>
        <v>2.643171806167401</v>
      </c>
      <c r="F59" s="68">
        <f t="shared" si="6"/>
        <v>61.58590308370044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4"/>
      <c r="D60" s="68"/>
      <c r="E60" s="124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41" t="s">
        <v>21</v>
      </c>
      <c r="D61" s="142"/>
      <c r="E61" s="141" t="s">
        <v>6</v>
      </c>
      <c r="F61" s="142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78</v>
      </c>
      <c r="C62" s="110">
        <v>0.1</v>
      </c>
      <c r="D62" s="72">
        <v>12.85</v>
      </c>
      <c r="E62" s="110">
        <f aca="true" t="shared" si="7" ref="E62:F64">C62*22.026</f>
        <v>2.2026</v>
      </c>
      <c r="F62" s="68">
        <f t="shared" si="7"/>
        <v>283.03409999999997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83</v>
      </c>
      <c r="C63" s="110">
        <v>0.17</v>
      </c>
      <c r="D63" s="72">
        <v>12.765</v>
      </c>
      <c r="E63" s="110">
        <f t="shared" si="7"/>
        <v>3.7444200000000003</v>
      </c>
      <c r="F63" s="68">
        <f t="shared" si="7"/>
        <v>281.16189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91</v>
      </c>
      <c r="C64" s="110">
        <v>0.135</v>
      </c>
      <c r="D64" s="72">
        <v>12.835</v>
      </c>
      <c r="E64" s="110">
        <f t="shared" si="7"/>
        <v>2.97351</v>
      </c>
      <c r="F64" s="68">
        <f t="shared" si="7"/>
        <v>282.70371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1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.75" customHeight="1">
      <c r="B66" s="25" t="s">
        <v>22</v>
      </c>
      <c r="C66" s="141" t="s">
        <v>77</v>
      </c>
      <c r="D66" s="142"/>
      <c r="E66" s="141" t="s">
        <v>23</v>
      </c>
      <c r="F66" s="142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.75" customHeight="1">
      <c r="B67" s="23" t="s">
        <v>94</v>
      </c>
      <c r="C67" s="110">
        <v>0.031</v>
      </c>
      <c r="D67" s="72">
        <v>1.228</v>
      </c>
      <c r="E67" s="110">
        <f>C67/3.785</f>
        <v>0.00819022457067371</v>
      </c>
      <c r="F67" s="68">
        <f>D67/3.785</f>
        <v>0.3244385733157199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6.5" customHeight="1">
      <c r="B68" s="23" t="s">
        <v>80</v>
      </c>
      <c r="C68" s="110">
        <v>0.031</v>
      </c>
      <c r="D68" s="72">
        <v>1.231</v>
      </c>
      <c r="E68" s="110">
        <f>C68/3.785</f>
        <v>0.00819022457067371</v>
      </c>
      <c r="F68" s="68">
        <f>D68/3.785</f>
        <v>0.3252311756935271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6.5" customHeight="1">
      <c r="B69" s="23" t="s">
        <v>84</v>
      </c>
      <c r="C69" s="110">
        <v>0.031</v>
      </c>
      <c r="D69" s="72" t="s">
        <v>72</v>
      </c>
      <c r="E69" s="110">
        <f>C69/3.785</f>
        <v>0.00819022457067371</v>
      </c>
      <c r="F69" s="68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11"/>
      <c r="D70" s="69"/>
      <c r="E70" s="110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 customHeight="1">
      <c r="B71" s="25" t="s">
        <v>24</v>
      </c>
      <c r="C71" s="141" t="s">
        <v>25</v>
      </c>
      <c r="D71" s="142"/>
      <c r="E71" s="141" t="s">
        <v>26</v>
      </c>
      <c r="F71" s="142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88</v>
      </c>
      <c r="C72" s="136">
        <v>0.003</v>
      </c>
      <c r="D72" s="119">
        <v>1.1525</v>
      </c>
      <c r="E72" s="136">
        <f>C72/454*100</f>
        <v>0.0006607929515418502</v>
      </c>
      <c r="F72" s="74">
        <f>D72/454*1000</f>
        <v>2.538546255506608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6.5" customHeight="1">
      <c r="B73" s="23" t="s">
        <v>94</v>
      </c>
      <c r="C73" s="136">
        <v>0.02325</v>
      </c>
      <c r="D73" s="119">
        <v>1.09775</v>
      </c>
      <c r="E73" s="136">
        <f>C73/454*100</f>
        <v>0.005121145374449339</v>
      </c>
      <c r="F73" s="74">
        <f>D73/454*1000</f>
        <v>2.41795154185022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80</v>
      </c>
      <c r="C74" s="136">
        <v>0.04</v>
      </c>
      <c r="D74" s="119">
        <v>1.0775</v>
      </c>
      <c r="E74" s="136">
        <f>C74/454*100</f>
        <v>0.00881057268722467</v>
      </c>
      <c r="F74" s="74">
        <f>D74/454*1000</f>
        <v>2.373348017621145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.75" customHeight="1">
      <c r="B75" s="48"/>
      <c r="C75" s="110"/>
      <c r="D75" s="13"/>
      <c r="E75" s="136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40" t="s">
        <v>25</v>
      </c>
      <c r="D76" s="140"/>
      <c r="E76" s="141" t="s">
        <v>28</v>
      </c>
      <c r="F76" s="142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80</v>
      </c>
      <c r="C77" s="128">
        <v>0.0041</v>
      </c>
      <c r="D77" s="120">
        <v>0.1267</v>
      </c>
      <c r="E77" s="128">
        <f>C77/454*1000000</f>
        <v>9.030837004405287</v>
      </c>
      <c r="F77" s="68">
        <f>D77/454*1000000</f>
        <v>279.0748898678414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 customHeight="1">
      <c r="B78" s="23" t="s">
        <v>84</v>
      </c>
      <c r="C78" s="128">
        <v>0.0044</v>
      </c>
      <c r="D78" s="120" t="s">
        <v>72</v>
      </c>
      <c r="E78" s="128">
        <f>C78/454*1000000</f>
        <v>9.691629955947137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99</v>
      </c>
      <c r="C79" s="128">
        <v>0.0042</v>
      </c>
      <c r="D79" s="120" t="s">
        <v>72</v>
      </c>
      <c r="E79" s="128">
        <f>C79/454*1000000</f>
        <v>9.251101321585903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8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5.75" customHeight="1" thickBot="1">
      <c r="B81" s="14"/>
      <c r="C81" s="118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.75" customHeight="1" thickBot="1">
      <c r="B82" s="14"/>
      <c r="C82" s="118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30" t="s">
        <v>72</v>
      </c>
      <c r="E85" s="130">
        <v>1.1354</v>
      </c>
      <c r="F85" s="130">
        <v>0.0095</v>
      </c>
      <c r="G85" s="130">
        <v>1.3055</v>
      </c>
      <c r="H85" s="130">
        <v>1.0717</v>
      </c>
      <c r="I85" s="130">
        <v>0.7319</v>
      </c>
      <c r="J85" s="130">
        <v>0.6556</v>
      </c>
      <c r="K85" s="130">
        <v>0.1287</v>
      </c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6.5" customHeight="1">
      <c r="B86" s="17"/>
      <c r="C86" s="17" t="s">
        <v>31</v>
      </c>
      <c r="D86" s="130">
        <v>0.8807</v>
      </c>
      <c r="E86" s="130" t="s">
        <v>72</v>
      </c>
      <c r="F86" s="130">
        <v>0.0084</v>
      </c>
      <c r="G86" s="130">
        <v>1.1498</v>
      </c>
      <c r="H86" s="130">
        <v>0.9439</v>
      </c>
      <c r="I86" s="130">
        <v>0.6446</v>
      </c>
      <c r="J86" s="130">
        <v>0.5774</v>
      </c>
      <c r="K86" s="130">
        <v>0.1134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.75" customHeight="1" thickBot="1">
      <c r="B87" s="18"/>
      <c r="C87" s="18" t="s">
        <v>32</v>
      </c>
      <c r="D87" s="130">
        <v>104.75</v>
      </c>
      <c r="E87" s="130">
        <v>118.9331</v>
      </c>
      <c r="F87" s="130" t="s">
        <v>72</v>
      </c>
      <c r="G87" s="130">
        <v>136.7511</v>
      </c>
      <c r="H87" s="130">
        <v>112.2602</v>
      </c>
      <c r="I87" s="130">
        <v>76.6669</v>
      </c>
      <c r="J87" s="130">
        <v>68.6741</v>
      </c>
      <c r="K87" s="130">
        <v>13.4832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30">
        <v>0.766</v>
      </c>
      <c r="E88" s="130">
        <v>0.8697</v>
      </c>
      <c r="F88" s="130">
        <v>0.0073</v>
      </c>
      <c r="G88" s="130" t="s">
        <v>72</v>
      </c>
      <c r="H88" s="130">
        <v>0.8209</v>
      </c>
      <c r="I88" s="130">
        <v>0.5606</v>
      </c>
      <c r="J88" s="130">
        <v>0.5022</v>
      </c>
      <c r="K88" s="130">
        <v>0.0986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30">
        <v>0.9331</v>
      </c>
      <c r="E89" s="130">
        <v>1.0594</v>
      </c>
      <c r="F89" s="130">
        <v>0.0089</v>
      </c>
      <c r="G89" s="130">
        <v>1.2182</v>
      </c>
      <c r="H89" s="130" t="s">
        <v>72</v>
      </c>
      <c r="I89" s="130">
        <v>0.6829</v>
      </c>
      <c r="J89" s="130">
        <v>0.6117</v>
      </c>
      <c r="K89" s="130">
        <v>0.1201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30">
        <v>1.3663</v>
      </c>
      <c r="E90" s="130">
        <v>1.5513</v>
      </c>
      <c r="F90" s="130">
        <v>0.013</v>
      </c>
      <c r="G90" s="130">
        <v>1.7837</v>
      </c>
      <c r="H90" s="130">
        <v>1.4643</v>
      </c>
      <c r="I90" s="130" t="s">
        <v>72</v>
      </c>
      <c r="J90" s="130">
        <v>0.8957</v>
      </c>
      <c r="K90" s="130">
        <v>0.1759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30">
        <v>1.5253</v>
      </c>
      <c r="E91" s="130">
        <v>1.7318</v>
      </c>
      <c r="F91" s="130">
        <v>0.0146</v>
      </c>
      <c r="G91" s="130">
        <v>1.9913</v>
      </c>
      <c r="H91" s="130">
        <v>1.6347</v>
      </c>
      <c r="I91" s="130">
        <v>1.1164</v>
      </c>
      <c r="J91" s="130" t="s">
        <v>72</v>
      </c>
      <c r="K91" s="130">
        <v>0.1963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30">
        <v>7.7689</v>
      </c>
      <c r="E92" s="130">
        <v>8.8208</v>
      </c>
      <c r="F92" s="130">
        <v>0.0742</v>
      </c>
      <c r="G92" s="130">
        <v>10.1423</v>
      </c>
      <c r="H92" s="130">
        <v>8.3259</v>
      </c>
      <c r="I92" s="130">
        <v>5.6861</v>
      </c>
      <c r="J92" s="130">
        <v>5.0933</v>
      </c>
      <c r="K92" s="130" t="s">
        <v>72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3"/>
      <c r="H93" s="113"/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4"/>
      <c r="H94" s="114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6.5" customHeight="1">
      <c r="B95" s="1" t="s">
        <v>76</v>
      </c>
      <c r="E95" s="27">
        <f>1/E85</f>
        <v>0.8807468733485997</v>
      </c>
      <c r="F95" s="86"/>
      <c r="G95" s="115"/>
      <c r="H95" s="115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6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75</v>
      </c>
      <c r="E97" s="27"/>
      <c r="F97" s="89"/>
      <c r="G97" s="116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5"/>
      <c r="H98" s="115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>
      <c r="B99" s="1" t="s">
        <v>41</v>
      </c>
      <c r="E99" s="27"/>
      <c r="F99" s="86"/>
      <c r="G99" s="115"/>
      <c r="H99" s="115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>
      <c r="B100" s="1" t="s">
        <v>42</v>
      </c>
      <c r="E100" s="27"/>
      <c r="F100" s="86"/>
      <c r="G100" s="115"/>
      <c r="H100" s="115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>
      <c r="B101" s="1" t="s">
        <v>43</v>
      </c>
      <c r="F101" s="87"/>
      <c r="G101" s="117"/>
      <c r="H101" s="117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>
      <c r="B102" s="1" t="s">
        <v>44</v>
      </c>
      <c r="F102" s="87"/>
      <c r="G102" s="117"/>
      <c r="H102" s="117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>
      <c r="B103" s="1" t="s">
        <v>45</v>
      </c>
      <c r="G103" s="113"/>
      <c r="H103" s="113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>
      <c r="B104" s="1" t="s">
        <v>46</v>
      </c>
      <c r="G104" s="113"/>
      <c r="H104" s="113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>
      <c r="B105" s="1" t="s">
        <v>47</v>
      </c>
      <c r="G105" s="113"/>
      <c r="H105" s="113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>
      <c r="B106" s="1" t="s">
        <v>48</v>
      </c>
      <c r="G106" s="113"/>
      <c r="H106" s="113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>
      <c r="B107" s="1" t="s">
        <v>49</v>
      </c>
      <c r="G107" s="113"/>
      <c r="H107" s="113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>
      <c r="B108" s="1" t="s">
        <v>50</v>
      </c>
      <c r="G108" s="113"/>
      <c r="H108" s="113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>
      <c r="B109" s="1" t="s">
        <v>51</v>
      </c>
      <c r="G109" s="113"/>
      <c r="H109" s="113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>
      <c r="B110" s="1" t="s">
        <v>52</v>
      </c>
      <c r="G110" s="113"/>
      <c r="H110" s="113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>
      <c r="B111" s="1" t="s">
        <v>53</v>
      </c>
      <c r="G111" s="113"/>
      <c r="H111" s="113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>
      <c r="B112" s="1"/>
      <c r="G112" s="113"/>
      <c r="H112" s="113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>
      <c r="G113" s="113"/>
      <c r="H113" s="113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58" t="s">
        <v>54</v>
      </c>
      <c r="C114" s="158"/>
      <c r="D114" s="158"/>
      <c r="E114" s="158"/>
      <c r="F114" s="158"/>
      <c r="G114" s="113"/>
      <c r="H114" s="113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>
      <c r="B115" s="139" t="s">
        <v>55</v>
      </c>
      <c r="C115" s="139"/>
      <c r="D115" s="139"/>
      <c r="E115" s="139"/>
      <c r="F115" s="139"/>
      <c r="G115" s="113"/>
      <c r="H115" s="113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78" customHeight="1">
      <c r="B116" s="139" t="s">
        <v>56</v>
      </c>
      <c r="C116" s="139"/>
      <c r="D116" s="139"/>
      <c r="E116" s="139"/>
      <c r="F116" s="139"/>
      <c r="G116" s="113"/>
      <c r="H116" s="113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>
      <c r="B117" s="139" t="s">
        <v>57</v>
      </c>
      <c r="C117" s="139"/>
      <c r="D117" s="139"/>
      <c r="E117" s="139"/>
      <c r="F117" s="139"/>
      <c r="G117" s="113"/>
      <c r="H117" s="113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39" t="s">
        <v>58</v>
      </c>
      <c r="C118" s="139"/>
      <c r="D118" s="139"/>
      <c r="E118" s="139"/>
      <c r="F118" s="139"/>
      <c r="G118" s="113"/>
      <c r="H118" s="113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39" t="s">
        <v>59</v>
      </c>
      <c r="C119" s="139"/>
      <c r="D119" s="139"/>
      <c r="E119" s="139"/>
      <c r="F119" s="139"/>
      <c r="G119" s="113"/>
      <c r="H119" s="113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39" t="s">
        <v>60</v>
      </c>
      <c r="C120" s="139"/>
      <c r="D120" s="139"/>
      <c r="E120" s="139"/>
      <c r="F120" s="139"/>
      <c r="G120" s="113"/>
      <c r="H120" s="113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59" t="s">
        <v>61</v>
      </c>
      <c r="C121" s="159"/>
      <c r="D121" s="159"/>
      <c r="E121" s="159"/>
      <c r="F121" s="159"/>
      <c r="G121" s="113"/>
      <c r="H121" s="113"/>
    </row>
    <row r="122" spans="7:8" ht="15">
      <c r="G122" s="113"/>
      <c r="H122" s="113"/>
    </row>
    <row r="123" spans="2:8" ht="15.75">
      <c r="B123" s="31" t="s">
        <v>62</v>
      </c>
      <c r="C123" s="155"/>
      <c r="D123" s="157"/>
      <c r="E123" s="157"/>
      <c r="F123" s="156"/>
      <c r="G123" s="113"/>
      <c r="H123" s="113"/>
    </row>
    <row r="124" spans="2:8" ht="30.75" customHeight="1">
      <c r="B124" s="31" t="s">
        <v>63</v>
      </c>
      <c r="C124" s="155" t="s">
        <v>64</v>
      </c>
      <c r="D124" s="156"/>
      <c r="E124" s="155" t="s">
        <v>65</v>
      </c>
      <c r="F124" s="156"/>
      <c r="G124" s="113"/>
      <c r="H124" s="113"/>
    </row>
    <row r="125" spans="2:8" ht="30.75" customHeight="1">
      <c r="B125" s="31" t="s">
        <v>66</v>
      </c>
      <c r="C125" s="155" t="s">
        <v>67</v>
      </c>
      <c r="D125" s="156"/>
      <c r="E125" s="155" t="s">
        <v>68</v>
      </c>
      <c r="F125" s="156"/>
      <c r="G125" s="113"/>
      <c r="H125" s="113"/>
    </row>
    <row r="126" spans="2:8" ht="15" customHeight="1">
      <c r="B126" s="149" t="s">
        <v>69</v>
      </c>
      <c r="C126" s="151" t="s">
        <v>70</v>
      </c>
      <c r="D126" s="152"/>
      <c r="E126" s="151" t="s">
        <v>71</v>
      </c>
      <c r="F126" s="152"/>
      <c r="G126" s="113"/>
      <c r="H126" s="113"/>
    </row>
    <row r="127" spans="2:8" ht="15" customHeight="1">
      <c r="B127" s="150"/>
      <c r="C127" s="153"/>
      <c r="D127" s="154"/>
      <c r="E127" s="153"/>
      <c r="F127" s="154"/>
      <c r="G127" s="113"/>
      <c r="H127" s="113"/>
    </row>
  </sheetData>
  <sheetProtection/>
  <mergeCells count="43">
    <mergeCell ref="C124:D124"/>
    <mergeCell ref="B121:F121"/>
    <mergeCell ref="B120:F120"/>
    <mergeCell ref="E56:F56"/>
    <mergeCell ref="B118:F118"/>
    <mergeCell ref="E126:F127"/>
    <mergeCell ref="E125:F125"/>
    <mergeCell ref="E124:F124"/>
    <mergeCell ref="E61:F61"/>
    <mergeCell ref="C61:D61"/>
    <mergeCell ref="B114:F114"/>
    <mergeCell ref="B115:F115"/>
    <mergeCell ref="E76:F76"/>
    <mergeCell ref="C21:D21"/>
    <mergeCell ref="E26:F26"/>
    <mergeCell ref="E31:F31"/>
    <mergeCell ref="E46:F4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41:F41"/>
    <mergeCell ref="C16:D16"/>
    <mergeCell ref="E16:F16"/>
    <mergeCell ref="C26:D26"/>
    <mergeCell ref="E21:F21"/>
    <mergeCell ref="C31:D31"/>
    <mergeCell ref="E36:F36"/>
    <mergeCell ref="B119:F119"/>
    <mergeCell ref="C76:D76"/>
    <mergeCell ref="B116:F116"/>
    <mergeCell ref="C51:D51"/>
    <mergeCell ref="C46:D46"/>
    <mergeCell ref="C36:D36"/>
    <mergeCell ref="C71:D71"/>
    <mergeCell ref="E66:F66"/>
    <mergeCell ref="C66:D66"/>
    <mergeCell ref="E71:F7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2020-03-10T10:34:26Z</dcterms:modified>
  <cp:category/>
  <cp:version/>
  <cp:contentType/>
  <cp:contentStatus/>
</cp:coreProperties>
</file>