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<sst xmlns="http://schemas.openxmlformats.org/spreadsheetml/2006/main" count="164" uniqueCount="107">
  <si>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</si>
  <si>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</si>
  <si>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</si>
  <si>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</si>
  <si>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</si>
  <si>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</si>
  <si>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</si>
  <si>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</si>
  <si>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</si>
  <si>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</si>
  <si>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</si>
  <si>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</si>
  <si>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</si>
  <si>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</si>
  <si>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</si>
  <si>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</si>
  <si>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</si>
  <si>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</si>
  <si>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</si>
  <si>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</si>
  <si>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</si>
  <si>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</si>
  <si>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</si>
  <si>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</si>
  <si>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</si>
  <si>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</si>
  <si>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</si>
  <si>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</si>
  <si>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</si>
  <si>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</si>
  <si>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</si>
  <si>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</si>
  <si>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</si>
  <si>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</si>
  <si>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</si>
  <si>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</si>
  <si>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</si>
  <si>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</si>
  <si>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</si>
  <si>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</si>
  <si>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</si>
  <si>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</si>
  <si>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</si>
  <si>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</si>
  <si>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</si>
  <si>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</si>
  <si>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</si>
  <si>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</si>
  <si>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</si>
  <si>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</si>
  <si>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</si>
  <si>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</si>
  <si>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</si>
  <si>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</si>
  <si>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</si>
  <si>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</si>
  <si>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</si>
  <si>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</si>
  <si>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</si>
  <si>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</si>
  <si>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</si>
  <si>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</si>
  <si>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</si>
  <si>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</si>
  <si>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</si>
  <si>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</si>
  <si>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</si>
  <si>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</si>
  <si>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</si>
  <si>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</si>
  <si>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</si>
  <si>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</si>
  <si>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</si>
  <si>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</si>
  <si>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</si>
  <si>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</si>
  <si>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</si>
  <si>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</si>
  <si>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</si>
  <si>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</si>
  <si>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</si>
  <si>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</si>
  <si>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</si>
  <si>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</si>
  <si>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</si>
  <si>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</si>
  <si>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</si>
  <si>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</si>
  <si>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-Травень '17</t>
  </si>
  <si>
    <t>CME - Березень '17</t>
  </si>
  <si>
    <t>Euronext - Березень '17 (€/МT)</t>
  </si>
  <si>
    <t>Euronext - Травень '17 (€/МT)</t>
  </si>
  <si>
    <t>CME - Травень '17</t>
  </si>
  <si>
    <t>CME -Липень '17</t>
  </si>
  <si>
    <t>TOCOM - Квітень '17 (¥/МT)</t>
  </si>
  <si>
    <t>TOCOM - Лютий '17 (¥/МT)</t>
  </si>
  <si>
    <t>Euronext - Серпень '17 (€/МT)</t>
  </si>
  <si>
    <t>CME - Лютий '17</t>
  </si>
  <si>
    <t>Euronext - Червень '17 (€/МT)</t>
  </si>
  <si>
    <t>CME - Липень '17</t>
  </si>
  <si>
    <t>TOCOM - Липень '17 (¥/МT)</t>
  </si>
  <si>
    <t>TOCOM - Травень '17 (¥/МT)</t>
  </si>
  <si>
    <t>TOCOM - Березень '17 (¥/МT)</t>
  </si>
  <si>
    <t>Euronext - Вересень '17 (€/МT)</t>
  </si>
  <si>
    <t>TOCOM - Червень '17 (¥/МT)</t>
  </si>
  <si>
    <t>CME - Квітень '17</t>
  </si>
  <si>
    <t>9 лютого 2017 року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</si>
</sst>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4" t="s">
        <v>106</v>
      </c>
      <c r="D4" s="155"/>
      <c r="E4" s="155"/>
      <c r="F4" s="156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2" t="s">
        <v>5</v>
      </c>
      <c r="D6" s="153"/>
      <c r="E6" s="149" t="s">
        <v>6</v>
      </c>
      <c r="F6" s="149"/>
      <c r="G6"/>
      <c r="H6"/>
      <c r="I6"/>
    </row>
    <row r="7" spans="2:6" s="6" customFormat="1" ht="15">
      <c r="B7" s="25" t="s">
        <v>89</v>
      </c>
      <c r="C7" s="138">
        <v>0.012</v>
      </c>
      <c r="D7" s="14">
        <v>3.684</v>
      </c>
      <c r="E7" s="138">
        <f aca="true" t="shared" si="0" ref="E7:F9">C7*39.3683</f>
        <v>0.4724196</v>
      </c>
      <c r="F7" s="13">
        <f t="shared" si="0"/>
        <v>145.0328172</v>
      </c>
    </row>
    <row r="8" spans="2:6" s="6" customFormat="1" ht="15">
      <c r="B8" s="25" t="s">
        <v>92</v>
      </c>
      <c r="C8" s="138">
        <v>0.012</v>
      </c>
      <c r="D8" s="14">
        <v>3.75</v>
      </c>
      <c r="E8" s="138">
        <f t="shared" si="0"/>
        <v>0.4724196</v>
      </c>
      <c r="F8" s="13">
        <f t="shared" si="0"/>
        <v>147.631125</v>
      </c>
    </row>
    <row r="9" spans="2:17" s="6" customFormat="1" ht="15">
      <c r="B9" s="25" t="s">
        <v>99</v>
      </c>
      <c r="C9" s="138">
        <v>0.014</v>
      </c>
      <c r="D9" s="14">
        <v>3.832</v>
      </c>
      <c r="E9" s="138">
        <f t="shared" si="0"/>
        <v>0.5511562</v>
      </c>
      <c r="F9" s="13">
        <f t="shared" si="0"/>
        <v>150.85932559999998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45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49" t="s">
        <v>7</v>
      </c>
      <c r="D11" s="149"/>
      <c r="E11" s="152" t="s">
        <v>6</v>
      </c>
      <c r="F11" s="153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90</v>
      </c>
      <c r="C12" s="146">
        <v>0</v>
      </c>
      <c r="D12" s="13">
        <v>173</v>
      </c>
      <c r="E12" s="146">
        <f>C12/$D$86</f>
        <v>0</v>
      </c>
      <c r="F12" s="78">
        <f>D12/D86</f>
        <v>184.45463269005225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98</v>
      </c>
      <c r="C13" s="142">
        <v>0.14</v>
      </c>
      <c r="D13" s="13">
        <v>174.25</v>
      </c>
      <c r="E13" s="142">
        <f>C13/$D$86</f>
        <v>0.1492696449514874</v>
      </c>
      <c r="F13" s="78">
        <f>D13/D86</f>
        <v>185.7873973771191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96</v>
      </c>
      <c r="C14" s="142">
        <v>0.14</v>
      </c>
      <c r="D14" s="13">
        <v>177.5</v>
      </c>
      <c r="E14" s="142">
        <f>C14/$D$86</f>
        <v>0.1492696449514874</v>
      </c>
      <c r="F14" s="78">
        <f>D14/D86</f>
        <v>189.25258556349291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49" t="s">
        <v>83</v>
      </c>
      <c r="D16" s="149"/>
      <c r="E16" s="152" t="s">
        <v>6</v>
      </c>
      <c r="F16" s="153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102</v>
      </c>
      <c r="C17" s="146">
        <v>0</v>
      </c>
      <c r="D17" s="101" t="s">
        <v>81</v>
      </c>
      <c r="E17" s="146">
        <f aca="true" t="shared" si="1" ref="E17:F19">C17/$D$87</f>
        <v>0</v>
      </c>
      <c r="F17" s="78" t="s">
        <v>81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101</v>
      </c>
      <c r="C18" s="142">
        <v>60</v>
      </c>
      <c r="D18" s="101">
        <v>20960</v>
      </c>
      <c r="E18" s="142">
        <f t="shared" si="1"/>
        <v>0.5279831045406547</v>
      </c>
      <c r="F18" s="78">
        <f t="shared" si="1"/>
        <v>184.4420978528687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100</v>
      </c>
      <c r="C19" s="142">
        <v>50</v>
      </c>
      <c r="D19" s="101">
        <v>21150</v>
      </c>
      <c r="E19" s="142">
        <f t="shared" si="1"/>
        <v>0.4399859204505456</v>
      </c>
      <c r="F19" s="78">
        <f t="shared" si="1"/>
        <v>186.11404435058077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143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52" t="s">
        <v>5</v>
      </c>
      <c r="D21" s="153"/>
      <c r="E21" s="149" t="s">
        <v>6</v>
      </c>
      <c r="F21" s="149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89</v>
      </c>
      <c r="C22" s="143">
        <v>0.11</v>
      </c>
      <c r="D22" s="14">
        <v>4.422</v>
      </c>
      <c r="E22" s="143">
        <f aca="true" t="shared" si="2" ref="E22:F24">C22*36.7437</f>
        <v>4.0418069999999995</v>
      </c>
      <c r="F22" s="13">
        <f t="shared" si="2"/>
        <v>162.48064139999997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92</v>
      </c>
      <c r="C23" s="143">
        <v>0.116</v>
      </c>
      <c r="D23" s="14">
        <v>4.542</v>
      </c>
      <c r="E23" s="143">
        <f t="shared" si="2"/>
        <v>4.2622691999999995</v>
      </c>
      <c r="F23" s="13">
        <f t="shared" si="2"/>
        <v>166.88988539999997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99</v>
      </c>
      <c r="C24" s="143">
        <v>0.11</v>
      </c>
      <c r="D24" s="105">
        <v>4.66</v>
      </c>
      <c r="E24" s="143">
        <f t="shared" si="2"/>
        <v>4.0418069999999995</v>
      </c>
      <c r="F24" s="13">
        <f t="shared" si="2"/>
        <v>171.225642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49" t="s">
        <v>9</v>
      </c>
      <c r="D26" s="149"/>
      <c r="E26" s="152" t="s">
        <v>10</v>
      </c>
      <c r="F26" s="153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90</v>
      </c>
      <c r="C27" s="142">
        <v>0.44</v>
      </c>
      <c r="D27" s="78">
        <v>171.75</v>
      </c>
      <c r="E27" s="142">
        <f>C27/$D$86</f>
        <v>0.46913316984753173</v>
      </c>
      <c r="F27" s="78">
        <f>D27/D86</f>
        <v>183.1218680029854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91</v>
      </c>
      <c r="C28" s="142">
        <v>0.44</v>
      </c>
      <c r="D28" s="13">
        <v>172.75</v>
      </c>
      <c r="E28" s="142">
        <f>C28/$D$86</f>
        <v>0.46913316984753173</v>
      </c>
      <c r="F28" s="78">
        <f>D28/D86</f>
        <v>184.18807975263888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103</v>
      </c>
      <c r="C29" s="146">
        <v>0</v>
      </c>
      <c r="D29" s="13">
        <v>172.5</v>
      </c>
      <c r="E29" s="146">
        <f>C29/$D$86</f>
        <v>0</v>
      </c>
      <c r="F29" s="78">
        <f>D29/D86</f>
        <v>183.92152681522552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49" t="s">
        <v>12</v>
      </c>
      <c r="D31" s="149"/>
      <c r="E31" s="149" t="s">
        <v>10</v>
      </c>
      <c r="F31" s="149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86</v>
      </c>
      <c r="C32" s="139">
        <v>0.06</v>
      </c>
      <c r="D32" s="13">
        <v>419</v>
      </c>
      <c r="E32" s="139">
        <f>C32/$D$86</f>
        <v>0.06397270497920887</v>
      </c>
      <c r="F32" s="78">
        <f>D32/D86</f>
        <v>446.74272310480865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91</v>
      </c>
      <c r="C33" s="146">
        <v>0</v>
      </c>
      <c r="D33" s="13">
        <v>389.75</v>
      </c>
      <c r="E33" s="146">
        <f>C33/$D$86</f>
        <v>0</v>
      </c>
      <c r="F33" s="78">
        <f>D33/$D$86</f>
        <v>415.5560294274443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96</v>
      </c>
      <c r="C34" s="139">
        <v>0.13</v>
      </c>
      <c r="D34" s="72">
        <v>393</v>
      </c>
      <c r="E34" s="139">
        <f>C34/$D$86</f>
        <v>0.13860752745495256</v>
      </c>
      <c r="F34" s="78">
        <f>D34/$D$86</f>
        <v>419.0212176138181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0" t="s">
        <v>5</v>
      </c>
      <c r="D36" s="151"/>
      <c r="E36" s="150" t="s">
        <v>6</v>
      </c>
      <c r="F36" s="151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89</v>
      </c>
      <c r="C37" s="143">
        <v>0.004</v>
      </c>
      <c r="D37" s="82">
        <v>2.54</v>
      </c>
      <c r="E37" s="143">
        <f aca="true" t="shared" si="3" ref="E37:F39">C37*58.0164</f>
        <v>0.23206559999999998</v>
      </c>
      <c r="F37" s="78">
        <f t="shared" si="3"/>
        <v>147.36165599999998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92</v>
      </c>
      <c r="C38" s="143">
        <v>0.03</v>
      </c>
      <c r="D38" s="82">
        <v>2.514</v>
      </c>
      <c r="E38" s="143">
        <f t="shared" si="3"/>
        <v>1.740492</v>
      </c>
      <c r="F38" s="78">
        <f t="shared" si="3"/>
        <v>145.8532296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99</v>
      </c>
      <c r="C39" s="143">
        <v>0.056</v>
      </c>
      <c r="D39" s="82">
        <v>2.514</v>
      </c>
      <c r="E39" s="143">
        <f t="shared" si="3"/>
        <v>3.2489184</v>
      </c>
      <c r="F39" s="78">
        <f t="shared" si="3"/>
        <v>145.8532296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0" t="s">
        <v>5</v>
      </c>
      <c r="D41" s="151"/>
      <c r="E41" s="150" t="s">
        <v>6</v>
      </c>
      <c r="F41" s="151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89</v>
      </c>
      <c r="C42" s="138">
        <v>0.082</v>
      </c>
      <c r="D42" s="82">
        <v>10.496</v>
      </c>
      <c r="E42" s="138">
        <f aca="true" t="shared" si="4" ref="E42:F44">C42*36.7437</f>
        <v>3.0129834</v>
      </c>
      <c r="F42" s="78">
        <f t="shared" si="4"/>
        <v>385.6618752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92</v>
      </c>
      <c r="C43" s="138">
        <v>0.076</v>
      </c>
      <c r="D43" s="82">
        <v>10.614</v>
      </c>
      <c r="E43" s="138">
        <f t="shared" si="4"/>
        <v>2.7925211999999995</v>
      </c>
      <c r="F43" s="78">
        <f t="shared" si="4"/>
        <v>389.9976318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99</v>
      </c>
      <c r="C44" s="138">
        <v>0.072</v>
      </c>
      <c r="D44" s="82">
        <v>10.69</v>
      </c>
      <c r="E44" s="138">
        <f t="shared" si="4"/>
        <v>2.6455463999999997</v>
      </c>
      <c r="F44" s="78">
        <f t="shared" si="4"/>
        <v>392.790153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49" t="s">
        <v>82</v>
      </c>
      <c r="D46" s="149"/>
      <c r="E46" s="152" t="s">
        <v>6</v>
      </c>
      <c r="F46" s="153"/>
      <c r="G46" s="24"/>
      <c r="H46" s="24"/>
      <c r="I46" s="24"/>
      <c r="K46" s="24"/>
      <c r="L46" s="24"/>
      <c r="M46" s="24"/>
    </row>
    <row r="47" spans="2:13" s="6" customFormat="1" ht="15">
      <c r="B47" s="25" t="s">
        <v>95</v>
      </c>
      <c r="C47" s="147">
        <v>0</v>
      </c>
      <c r="D47" s="102" t="s">
        <v>81</v>
      </c>
      <c r="E47" s="148">
        <f aca="true" t="shared" si="5" ref="E47:F49">C47/$D$87</f>
        <v>0</v>
      </c>
      <c r="F47" s="78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94</v>
      </c>
      <c r="C48" s="147">
        <v>0</v>
      </c>
      <c r="D48" s="102">
        <v>50410</v>
      </c>
      <c r="E48" s="148">
        <f t="shared" si="5"/>
        <v>0</v>
      </c>
      <c r="F48" s="78">
        <f t="shared" si="5"/>
        <v>443.59380499824005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104</v>
      </c>
      <c r="C49" s="147">
        <v>0</v>
      </c>
      <c r="D49" s="102">
        <v>48610</v>
      </c>
      <c r="E49" s="148">
        <f t="shared" si="5"/>
        <v>0</v>
      </c>
      <c r="F49" s="78">
        <f t="shared" si="5"/>
        <v>427.7543118620204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0" t="s">
        <v>16</v>
      </c>
      <c r="D51" s="151"/>
      <c r="E51" s="150" t="s">
        <v>6</v>
      </c>
      <c r="F51" s="151"/>
      <c r="G51"/>
      <c r="H51"/>
      <c r="I51"/>
      <c r="J51" s="6"/>
    </row>
    <row r="52" spans="2:19" s="23" customFormat="1" ht="15">
      <c r="B52" s="25" t="s">
        <v>89</v>
      </c>
      <c r="C52" s="138">
        <v>2.8</v>
      </c>
      <c r="D52" s="83">
        <v>339</v>
      </c>
      <c r="E52" s="138">
        <f aca="true" t="shared" si="6" ref="E52:F54">C52*1.1023</f>
        <v>3.08644</v>
      </c>
      <c r="F52" s="83">
        <f t="shared" si="6"/>
        <v>373.6797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92</v>
      </c>
      <c r="C53" s="138">
        <v>2.7</v>
      </c>
      <c r="D53" s="83">
        <v>342.3</v>
      </c>
      <c r="E53" s="138">
        <f t="shared" si="6"/>
        <v>2.9762100000000005</v>
      </c>
      <c r="F53" s="83">
        <f t="shared" si="6"/>
        <v>377.31729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99</v>
      </c>
      <c r="C54" s="138">
        <v>2.5</v>
      </c>
      <c r="D54" s="123">
        <v>344.9</v>
      </c>
      <c r="E54" s="138">
        <f t="shared" si="6"/>
        <v>2.75575</v>
      </c>
      <c r="F54" s="83">
        <f t="shared" si="6"/>
        <v>380.18327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9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0" t="s">
        <v>18</v>
      </c>
      <c r="D56" s="151"/>
      <c r="E56" s="150" t="s">
        <v>19</v>
      </c>
      <c r="F56" s="151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89</v>
      </c>
      <c r="C57" s="139">
        <v>0.02</v>
      </c>
      <c r="D57" s="78">
        <v>34.64</v>
      </c>
      <c r="E57" s="139">
        <f aca="true" t="shared" si="7" ref="E57:F59">C57/454*1000</f>
        <v>0.04405286343612335</v>
      </c>
      <c r="F57" s="78">
        <f t="shared" si="7"/>
        <v>76.29955947136564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92</v>
      </c>
      <c r="C58" s="139">
        <v>0.03</v>
      </c>
      <c r="D58" s="78">
        <v>34.92</v>
      </c>
      <c r="E58" s="139">
        <f t="shared" si="7"/>
        <v>0.06607929515418502</v>
      </c>
      <c r="F58" s="78">
        <f t="shared" si="7"/>
        <v>76.91629955947137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99</v>
      </c>
      <c r="C59" s="139">
        <v>0.05</v>
      </c>
      <c r="D59" s="78">
        <v>35.12</v>
      </c>
      <c r="E59" s="139">
        <f t="shared" si="7"/>
        <v>0.11013215859030838</v>
      </c>
      <c r="F59" s="78">
        <f t="shared" si="7"/>
        <v>77.3568281938326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0" t="s">
        <v>21</v>
      </c>
      <c r="D61" s="151"/>
      <c r="E61" s="150" t="s">
        <v>6</v>
      </c>
      <c r="F61" s="151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89</v>
      </c>
      <c r="C62" s="138">
        <v>0.08</v>
      </c>
      <c r="D62" s="82">
        <v>9.47</v>
      </c>
      <c r="E62" s="138">
        <f aca="true" t="shared" si="8" ref="E62:F64">C62*22.026</f>
        <v>1.76208</v>
      </c>
      <c r="F62" s="78">
        <f t="shared" si="8"/>
        <v>208.58622000000003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92</v>
      </c>
      <c r="C63" s="138">
        <v>0.085</v>
      </c>
      <c r="D63" s="82">
        <v>9.695</v>
      </c>
      <c r="E63" s="138">
        <f t="shared" si="8"/>
        <v>1.8722100000000002</v>
      </c>
      <c r="F63" s="78">
        <f t="shared" si="8"/>
        <v>213.54207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99</v>
      </c>
      <c r="C64" s="138">
        <v>0.075</v>
      </c>
      <c r="D64" s="82">
        <v>9.95</v>
      </c>
      <c r="E64" s="138">
        <f t="shared" si="8"/>
        <v>1.65195</v>
      </c>
      <c r="F64" s="78">
        <f t="shared" si="8"/>
        <v>219.15869999999998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8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50" t="s">
        <v>23</v>
      </c>
      <c r="D66" s="151"/>
      <c r="E66" s="150" t="s">
        <v>24</v>
      </c>
      <c r="F66" s="151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89</v>
      </c>
      <c r="C67" s="138">
        <v>0.015</v>
      </c>
      <c r="D67" s="82">
        <v>1.587</v>
      </c>
      <c r="E67" s="138">
        <f aca="true" t="shared" si="9" ref="E67:F69">C67/3.785</f>
        <v>0.003963011889035667</v>
      </c>
      <c r="F67" s="78">
        <f t="shared" si="9"/>
        <v>0.41928665785997354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105</v>
      </c>
      <c r="C68" s="138">
        <v>0.011</v>
      </c>
      <c r="D68" s="82">
        <v>1.603</v>
      </c>
      <c r="E68" s="138">
        <f t="shared" si="9"/>
        <v>0.0029062087186261555</v>
      </c>
      <c r="F68" s="78">
        <f t="shared" si="9"/>
        <v>0.4235138705416116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92</v>
      </c>
      <c r="C69" s="138">
        <v>0.011</v>
      </c>
      <c r="D69" s="82">
        <v>1.604</v>
      </c>
      <c r="E69" s="138">
        <f t="shared" si="9"/>
        <v>0.0029062087186261555</v>
      </c>
      <c r="F69" s="78">
        <f t="shared" si="9"/>
        <v>0.423778071334214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50" t="s">
        <v>26</v>
      </c>
      <c r="D71" s="151"/>
      <c r="E71" s="150" t="s">
        <v>27</v>
      </c>
      <c r="F71" s="151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97</v>
      </c>
      <c r="C72" s="170">
        <v>0.0045</v>
      </c>
      <c r="D72" s="86">
        <v>1.00075</v>
      </c>
      <c r="E72" s="170">
        <f>C72/454*100</f>
        <v>0.0009911894273127752</v>
      </c>
      <c r="F72" s="84">
        <f>D72/454*1000</f>
        <v>2.204295154185022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89</v>
      </c>
      <c r="C73" s="170">
        <v>0.01025</v>
      </c>
      <c r="D73" s="86">
        <v>0.96</v>
      </c>
      <c r="E73" s="170">
        <f>C73/454*100</f>
        <v>0.0022577092511013217</v>
      </c>
      <c r="F73" s="84">
        <f>D73/454*1000</f>
        <v>2.1145374449339207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105</v>
      </c>
      <c r="C74" s="170">
        <v>0.0125</v>
      </c>
      <c r="D74" s="86">
        <v>0.96025</v>
      </c>
      <c r="E74" s="170">
        <f>C74/454*100</f>
        <v>0.0027533039647577094</v>
      </c>
      <c r="F74" s="84">
        <f>D74/454*1000</f>
        <v>2.1150881057268722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59" t="s">
        <v>26</v>
      </c>
      <c r="D76" s="159"/>
      <c r="E76" s="150" t="s">
        <v>29</v>
      </c>
      <c r="F76" s="151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87</v>
      </c>
      <c r="C77" s="141">
        <v>0.0011</v>
      </c>
      <c r="D77" s="106">
        <v>0.2066</v>
      </c>
      <c r="E77" s="141">
        <f aca="true" t="shared" si="10" ref="E77:F79">C77/454*1000000</f>
        <v>2.4229074889867843</v>
      </c>
      <c r="F77" s="78">
        <f t="shared" si="10"/>
        <v>455.0660792951542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88</v>
      </c>
      <c r="C78" s="141">
        <v>0.0008</v>
      </c>
      <c r="D78" s="106">
        <v>0.2076</v>
      </c>
      <c r="E78" s="141">
        <f t="shared" si="10"/>
        <v>1.762114537444934</v>
      </c>
      <c r="F78" s="78">
        <f t="shared" si="10"/>
        <v>457.26872246696036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93</v>
      </c>
      <c r="C79" s="141">
        <v>0.0009</v>
      </c>
      <c r="D79" s="144" t="s">
        <v>81</v>
      </c>
      <c r="E79" s="141">
        <f t="shared" si="10"/>
        <v>1.9823788546255507</v>
      </c>
      <c r="F79" s="78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1.0662</v>
      </c>
      <c r="F85" s="136">
        <v>0.0088</v>
      </c>
      <c r="G85" s="136">
        <v>1.2509</v>
      </c>
      <c r="H85" s="136">
        <v>0.9983</v>
      </c>
      <c r="I85" s="136">
        <v>0.7617</v>
      </c>
      <c r="J85" s="136">
        <v>0.7653</v>
      </c>
      <c r="K85" s="136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0.9379</v>
      </c>
      <c r="E86" s="137" t="s">
        <v>81</v>
      </c>
      <c r="F86" s="137">
        <v>0.0083</v>
      </c>
      <c r="G86" s="137">
        <v>1.1732</v>
      </c>
      <c r="H86" s="137">
        <v>0.9363</v>
      </c>
      <c r="I86" s="137">
        <v>0.7144</v>
      </c>
      <c r="J86" s="137">
        <v>0.7178</v>
      </c>
      <c r="K86" s="137">
        <v>0.1209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113.64</v>
      </c>
      <c r="E87" s="136">
        <v>121.163</v>
      </c>
      <c r="F87" s="136" t="s">
        <v>81</v>
      </c>
      <c r="G87" s="136">
        <v>142.1523</v>
      </c>
      <c r="H87" s="136">
        <v>113.4471</v>
      </c>
      <c r="I87" s="136">
        <v>86.5631</v>
      </c>
      <c r="J87" s="136">
        <v>86.9687</v>
      </c>
      <c r="K87" s="136">
        <v>14.6477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0.7994</v>
      </c>
      <c r="E88" s="137">
        <v>0.8523</v>
      </c>
      <c r="F88" s="137">
        <v>0.007</v>
      </c>
      <c r="G88" s="137" t="s">
        <v>81</v>
      </c>
      <c r="H88" s="137">
        <v>0.7981</v>
      </c>
      <c r="I88" s="137">
        <v>0.6089</v>
      </c>
      <c r="J88" s="137">
        <v>0.6118</v>
      </c>
      <c r="K88" s="137">
        <v>0.103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1.0017</v>
      </c>
      <c r="E89" s="136">
        <v>1.068</v>
      </c>
      <c r="F89" s="136">
        <v>0.0088</v>
      </c>
      <c r="G89" s="136">
        <v>1.253</v>
      </c>
      <c r="H89" s="136" t="s">
        <v>81</v>
      </c>
      <c r="I89" s="136">
        <v>0.763</v>
      </c>
      <c r="J89" s="136">
        <v>0.7666</v>
      </c>
      <c r="K89" s="136">
        <v>0.1291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1.3128</v>
      </c>
      <c r="E90" s="137">
        <v>1.3997</v>
      </c>
      <c r="F90" s="137">
        <v>0.0116</v>
      </c>
      <c r="G90" s="137">
        <v>1.6422</v>
      </c>
      <c r="H90" s="137">
        <v>1.3106</v>
      </c>
      <c r="I90" s="137" t="s">
        <v>81</v>
      </c>
      <c r="J90" s="137">
        <v>1.0047</v>
      </c>
      <c r="K90" s="137">
        <v>0.1692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1.3067</v>
      </c>
      <c r="E91" s="136">
        <v>1.3932</v>
      </c>
      <c r="F91" s="136">
        <v>0.0115</v>
      </c>
      <c r="G91" s="136">
        <v>1.6345</v>
      </c>
      <c r="H91" s="136">
        <v>1.3045</v>
      </c>
      <c r="I91" s="136">
        <v>0.9953</v>
      </c>
      <c r="J91" s="136" t="s">
        <v>81</v>
      </c>
      <c r="K91" s="136">
        <v>0.1684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7.7582</v>
      </c>
      <c r="E92" s="137">
        <v>8.2718</v>
      </c>
      <c r="F92" s="137">
        <v>0.0683</v>
      </c>
      <c r="G92" s="137">
        <v>9.7047</v>
      </c>
      <c r="H92" s="137">
        <v>7.745</v>
      </c>
      <c r="I92" s="137">
        <v>5.9097</v>
      </c>
      <c r="J92" s="137">
        <v>5.9374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85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84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58" t="s">
        <v>63</v>
      </c>
      <c r="C114" s="158"/>
      <c r="D114" s="158"/>
      <c r="E114" s="158"/>
      <c r="F114" s="158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57" t="s">
        <v>64</v>
      </c>
      <c r="C115" s="157"/>
      <c r="D115" s="157"/>
      <c r="E115" s="157"/>
      <c r="F115" s="157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57" t="s">
        <v>65</v>
      </c>
      <c r="C116" s="157"/>
      <c r="D116" s="157"/>
      <c r="E116" s="157"/>
      <c r="F116" s="157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57" t="s">
        <v>66</v>
      </c>
      <c r="C117" s="157"/>
      <c r="D117" s="157"/>
      <c r="E117" s="157"/>
      <c r="F117" s="157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7" t="s">
        <v>67</v>
      </c>
      <c r="C118" s="157"/>
      <c r="D118" s="157"/>
      <c r="E118" s="157"/>
      <c r="F118" s="157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7" t="s">
        <v>68</v>
      </c>
      <c r="C119" s="157"/>
      <c r="D119" s="157"/>
      <c r="E119" s="157"/>
      <c r="F119" s="157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7" t="s">
        <v>69</v>
      </c>
      <c r="C120" s="157"/>
      <c r="D120" s="157"/>
      <c r="E120" s="157"/>
      <c r="F120" s="157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6" t="s">
        <v>70</v>
      </c>
      <c r="C121" s="166"/>
      <c r="D121" s="166"/>
      <c r="E121" s="166"/>
      <c r="F121" s="166"/>
    </row>
    <row r="123" spans="2:6" ht="15.75">
      <c r="B123" s="35" t="s">
        <v>71</v>
      </c>
      <c r="C123" s="164"/>
      <c r="D123" s="169"/>
      <c r="E123" s="169"/>
      <c r="F123" s="165"/>
    </row>
    <row r="124" spans="2:6" ht="30.75" customHeight="1">
      <c r="B124" s="35" t="s">
        <v>72</v>
      </c>
      <c r="C124" s="167" t="s">
        <v>73</v>
      </c>
      <c r="D124" s="167"/>
      <c r="E124" s="164" t="s">
        <v>74</v>
      </c>
      <c r="F124" s="165"/>
    </row>
    <row r="125" spans="2:6" ht="30.75" customHeight="1">
      <c r="B125" s="35" t="s">
        <v>75</v>
      </c>
      <c r="C125" s="167" t="s">
        <v>76</v>
      </c>
      <c r="D125" s="167"/>
      <c r="E125" s="164" t="s">
        <v>77</v>
      </c>
      <c r="F125" s="165"/>
    </row>
    <row r="126" spans="2:6" ht="15" customHeight="1">
      <c r="B126" s="168" t="s">
        <v>78</v>
      </c>
      <c r="C126" s="167" t="s">
        <v>79</v>
      </c>
      <c r="D126" s="167"/>
      <c r="E126" s="160" t="s">
        <v>80</v>
      </c>
      <c r="F126" s="161"/>
    </row>
    <row r="127" spans="2:6" ht="15" customHeight="1">
      <c r="B127" s="168"/>
      <c r="C127" s="167"/>
      <c r="D127" s="167"/>
      <c r="E127" s="162"/>
      <c r="F127" s="163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Horse Slayer</cp:lastModifiedBy>
  <dcterms:created xsi:type="dcterms:W3CDTF">2015-11-06T07:22:19Z</dcterms:created>
  <dcterms:modified xsi:type="dcterms:W3CDTF">2017-02-10T07:15:29Z</dcterms:modified>
  <cp:category/>
  <cp:version/>
  <cp:contentType/>
  <cp:contentStatus/>
</cp:coreProperties>
</file>