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<sst xmlns="http://schemas.openxmlformats.org/spreadsheetml/2006/main" count="162" uniqueCount="108">
  <si>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</si>
  <si>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</si>
  <si>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</si>
  <si>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</si>
  <si>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</si>
  <si>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</si>
  <si>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</si>
  <si>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</si>
  <si>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</si>
  <si>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</si>
  <si>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</si>
  <si>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</si>
  <si>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</si>
  <si>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</si>
  <si>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</si>
  <si>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</si>
  <si>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</si>
  <si>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</si>
  <si>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</si>
  <si>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</si>
  <si>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</si>
  <si>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</si>
  <si>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</si>
  <si>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</si>
  <si>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</si>
  <si>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</si>
  <si>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</si>
  <si>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</si>
  <si>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</si>
  <si>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</si>
  <si>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</si>
  <si>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</si>
  <si>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</si>
  <si>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</si>
  <si>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</si>
  <si>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</si>
  <si>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</si>
  <si>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</si>
  <si>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</si>
  <si>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</si>
  <si>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</si>
  <si>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</si>
  <si>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</si>
  <si>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</si>
  <si>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</si>
  <si>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</si>
  <si>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</si>
  <si>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</si>
  <si>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</si>
  <si>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</si>
  <si>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</si>
  <si>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</si>
  <si>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</si>
  <si>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</si>
  <si>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</si>
  <si>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</si>
  <si>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</si>
  <si>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</si>
  <si>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</si>
  <si>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</si>
  <si>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</si>
  <si>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</si>
  <si>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</si>
  <si>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</si>
  <si>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</si>
  <si>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</si>
  <si>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</si>
  <si>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</si>
  <si>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</si>
  <si>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</si>
  <si>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</si>
  <si>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</si>
  <si>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</si>
  <si>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</si>
  <si>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</si>
  <si>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</si>
  <si>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</si>
  <si>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</si>
  <si>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</si>
  <si>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</si>
  <si>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</si>
  <si>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</si>
  <si>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</si>
  <si>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</si>
  <si>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</si>
  <si>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</si>
  <si>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</si>
  <si>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</si>
  <si>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-Травень '17</t>
  </si>
  <si>
    <t>CME - Березень '17</t>
  </si>
  <si>
    <t>CME - Січень '17</t>
  </si>
  <si>
    <t>Euronext - Березень '17 (€/МT)</t>
  </si>
  <si>
    <t>Euronext - Травень '17 (€/МT)</t>
  </si>
  <si>
    <t>CME - Травень '17</t>
  </si>
  <si>
    <t>CME -Липень '17</t>
  </si>
  <si>
    <t>TOCOM - Квітень '17 (¥/МT)</t>
  </si>
  <si>
    <t>TOCOM - Лютий '17 (¥/МT)</t>
  </si>
  <si>
    <t>Euronext - Серпень '17 (€/МT)</t>
  </si>
  <si>
    <t>CME - Лютий '17</t>
  </si>
  <si>
    <t>Euronext - Червень '17 (€/МT)</t>
  </si>
  <si>
    <t>CME - Липень '17</t>
  </si>
  <si>
    <t>TOCOM - Липень '17 (¥/МT)</t>
  </si>
  <si>
    <t>TOCOM - Травень '17 (¥/МT)</t>
  </si>
  <si>
    <t>TOCOM - Березень '17 (¥/МT)</t>
  </si>
  <si>
    <t>Euronext - Вересень '17 (€/МT)</t>
  </si>
  <si>
    <t>TOCOM - Червень '17 (¥/МT)</t>
  </si>
  <si>
    <t>09 січня 2017 року</t>
  </si>
  <si>
    <t>CME - Квітень '17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</si>
</sst>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6" t="s">
        <v>106</v>
      </c>
      <c r="D4" s="157"/>
      <c r="E4" s="157"/>
      <c r="F4" s="158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4" t="s">
        <v>5</v>
      </c>
      <c r="D6" s="155"/>
      <c r="E6" s="151" t="s">
        <v>6</v>
      </c>
      <c r="F6" s="151"/>
      <c r="G6"/>
      <c r="H6"/>
      <c r="I6"/>
    </row>
    <row r="7" spans="2:6" s="6" customFormat="1" ht="15">
      <c r="B7" s="25" t="s">
        <v>89</v>
      </c>
      <c r="C7" s="143">
        <v>0.02</v>
      </c>
      <c r="D7" s="14">
        <v>3.594</v>
      </c>
      <c r="E7" s="143">
        <f aca="true" t="shared" si="0" ref="E7:F9">C7*39.3683</f>
        <v>0.787366</v>
      </c>
      <c r="F7" s="13">
        <f t="shared" si="0"/>
        <v>141.48967019999998</v>
      </c>
    </row>
    <row r="8" spans="2:6" s="6" customFormat="1" ht="15">
      <c r="B8" s="25" t="s">
        <v>93</v>
      </c>
      <c r="C8" s="143">
        <v>0.022</v>
      </c>
      <c r="D8" s="14">
        <v>3.666</v>
      </c>
      <c r="E8" s="143">
        <f t="shared" si="0"/>
        <v>0.8661026</v>
      </c>
      <c r="F8" s="13">
        <f t="shared" si="0"/>
        <v>144.32418779999998</v>
      </c>
    </row>
    <row r="9" spans="2:17" s="6" customFormat="1" ht="15">
      <c r="B9" s="25" t="s">
        <v>100</v>
      </c>
      <c r="C9" s="143">
        <v>0.024</v>
      </c>
      <c r="D9" s="14">
        <v>3.734</v>
      </c>
      <c r="E9" s="143">
        <f t="shared" si="0"/>
        <v>0.9448392</v>
      </c>
      <c r="F9" s="13">
        <f t="shared" si="0"/>
        <v>147.0012322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45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51" t="s">
        <v>7</v>
      </c>
      <c r="D11" s="151"/>
      <c r="E11" s="154" t="s">
        <v>6</v>
      </c>
      <c r="F11" s="155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91</v>
      </c>
      <c r="C12" s="139">
        <v>0.15</v>
      </c>
      <c r="D12" s="13">
        <v>169.5</v>
      </c>
      <c r="E12" s="139">
        <f>C12/$D$86</f>
        <v>0.15893197711379528</v>
      </c>
      <c r="F12" s="78">
        <f>D12/D86</f>
        <v>179.59313413858868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99</v>
      </c>
      <c r="C13" s="139">
        <v>0.14</v>
      </c>
      <c r="D13" s="13">
        <v>172.5</v>
      </c>
      <c r="E13" s="139">
        <f>C13/$D$86</f>
        <v>0.14833651197287562</v>
      </c>
      <c r="F13" s="78">
        <f>D13/D86</f>
        <v>182.77177368086458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97</v>
      </c>
      <c r="C14" s="142">
        <v>0.29</v>
      </c>
      <c r="D14" s="13">
        <v>175.5</v>
      </c>
      <c r="E14" s="142">
        <f>C14/$D$86</f>
        <v>0.30726848908667087</v>
      </c>
      <c r="F14" s="78">
        <f>D14/D86</f>
        <v>185.95041322314052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51" t="s">
        <v>83</v>
      </c>
      <c r="D16" s="151"/>
      <c r="E16" s="154" t="s">
        <v>6</v>
      </c>
      <c r="F16" s="155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103</v>
      </c>
      <c r="C17" s="139"/>
      <c r="D17" s="101"/>
      <c r="E17" s="139"/>
      <c r="F17" s="78"/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102</v>
      </c>
      <c r="C18" s="142"/>
      <c r="D18" s="101"/>
      <c r="E18" s="142"/>
      <c r="F18" s="78"/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101</v>
      </c>
      <c r="C19" s="142"/>
      <c r="D19" s="101"/>
      <c r="E19" s="142"/>
      <c r="F19" s="78"/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85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54" t="s">
        <v>5</v>
      </c>
      <c r="D21" s="155"/>
      <c r="E21" s="151" t="s">
        <v>6</v>
      </c>
      <c r="F21" s="151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89</v>
      </c>
      <c r="C22" s="143">
        <v>0.04</v>
      </c>
      <c r="D22" s="14">
        <v>4.266</v>
      </c>
      <c r="E22" s="143">
        <f aca="true" t="shared" si="1" ref="E22:F24">C22*36.7437</f>
        <v>1.4697479999999998</v>
      </c>
      <c r="F22" s="13">
        <f t="shared" si="1"/>
        <v>156.7486242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93</v>
      </c>
      <c r="C23" s="143">
        <v>0.052</v>
      </c>
      <c r="D23" s="14">
        <v>4.396</v>
      </c>
      <c r="E23" s="143">
        <f t="shared" si="1"/>
        <v>1.9106723999999997</v>
      </c>
      <c r="F23" s="13">
        <f t="shared" si="1"/>
        <v>161.5253052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100</v>
      </c>
      <c r="C24" s="143">
        <v>0.056</v>
      </c>
      <c r="D24" s="105">
        <v>4.54</v>
      </c>
      <c r="E24" s="143">
        <f t="shared" si="1"/>
        <v>2.0576472</v>
      </c>
      <c r="F24" s="13">
        <f t="shared" si="1"/>
        <v>166.816398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51" t="s">
        <v>9</v>
      </c>
      <c r="D26" s="151"/>
      <c r="E26" s="154" t="s">
        <v>10</v>
      </c>
      <c r="F26" s="155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91</v>
      </c>
      <c r="C27" s="139">
        <v>0.15</v>
      </c>
      <c r="D27" s="78">
        <v>171</v>
      </c>
      <c r="E27" s="139">
        <f>C27/$D$86</f>
        <v>0.15893197711379528</v>
      </c>
      <c r="F27" s="78">
        <f>D27/D86</f>
        <v>181.18245390972663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92</v>
      </c>
      <c r="C28" s="139">
        <v>0.14</v>
      </c>
      <c r="D28" s="13">
        <v>173</v>
      </c>
      <c r="E28" s="139">
        <f>C28/$D$86</f>
        <v>0.14833651197287562</v>
      </c>
      <c r="F28" s="78">
        <f>D28/D86</f>
        <v>183.3015469379106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104</v>
      </c>
      <c r="C29" s="139">
        <v>0.29</v>
      </c>
      <c r="D29" s="13">
        <v>173.75</v>
      </c>
      <c r="E29" s="139">
        <f>C29/$D$86</f>
        <v>0.30726848908667087</v>
      </c>
      <c r="F29" s="78">
        <f>D29/D86</f>
        <v>184.09620682347955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51" t="s">
        <v>12</v>
      </c>
      <c r="D31" s="151"/>
      <c r="E31" s="151" t="s">
        <v>10</v>
      </c>
      <c r="F31" s="151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86</v>
      </c>
      <c r="C32" s="139">
        <v>0.54</v>
      </c>
      <c r="D32" s="13">
        <v>413</v>
      </c>
      <c r="E32" s="139">
        <f>C32/$D$86</f>
        <v>0.5721551176096631</v>
      </c>
      <c r="F32" s="78">
        <f>D32/D86</f>
        <v>437.59271031998304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92</v>
      </c>
      <c r="C33" s="139">
        <v>0.48</v>
      </c>
      <c r="D33" s="13">
        <v>410.5</v>
      </c>
      <c r="E33" s="139">
        <f>C33/$D$86</f>
        <v>0.5085823267641449</v>
      </c>
      <c r="F33" s="78">
        <f>D33/$D$86</f>
        <v>434.9438440347531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97</v>
      </c>
      <c r="C34" s="139">
        <v>0.45</v>
      </c>
      <c r="D34" s="72">
        <v>383.5</v>
      </c>
      <c r="E34" s="139">
        <f>C34/$D$86</f>
        <v>0.4767959313413859</v>
      </c>
      <c r="F34" s="78">
        <f>D34/$D$86</f>
        <v>406.33608815427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2" t="s">
        <v>5</v>
      </c>
      <c r="D36" s="153"/>
      <c r="E36" s="152" t="s">
        <v>6</v>
      </c>
      <c r="F36" s="153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89</v>
      </c>
      <c r="C37" s="138">
        <v>0.024</v>
      </c>
      <c r="D37" s="82">
        <v>2.22</v>
      </c>
      <c r="E37" s="138">
        <f aca="true" t="shared" si="2" ref="E37:F39">C37*58.0164</f>
        <v>1.3923936</v>
      </c>
      <c r="F37" s="78">
        <f t="shared" si="2"/>
        <v>128.796408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93</v>
      </c>
      <c r="C38" s="138">
        <v>0.03</v>
      </c>
      <c r="D38" s="82">
        <v>2.17</v>
      </c>
      <c r="E38" s="138">
        <f t="shared" si="2"/>
        <v>1.740492</v>
      </c>
      <c r="F38" s="78">
        <f t="shared" si="2"/>
        <v>125.89558799999999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100</v>
      </c>
      <c r="C39" s="138">
        <v>0.004</v>
      </c>
      <c r="D39" s="82">
        <v>2.266</v>
      </c>
      <c r="E39" s="138">
        <f t="shared" si="2"/>
        <v>0.23206559999999998</v>
      </c>
      <c r="F39" s="78">
        <f t="shared" si="2"/>
        <v>131.4651624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2" t="s">
        <v>5</v>
      </c>
      <c r="D41" s="153"/>
      <c r="E41" s="152" t="s">
        <v>6</v>
      </c>
      <c r="F41" s="153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90</v>
      </c>
      <c r="C42" s="143">
        <v>0.104</v>
      </c>
      <c r="D42" s="82">
        <v>9.96</v>
      </c>
      <c r="E42" s="143">
        <f aca="true" t="shared" si="3" ref="E42:F44">C42*36.7437</f>
        <v>3.8213447999999994</v>
      </c>
      <c r="F42" s="78">
        <f t="shared" si="3"/>
        <v>365.967252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89</v>
      </c>
      <c r="C43" s="143">
        <v>0.104</v>
      </c>
      <c r="D43" s="82">
        <v>10.042</v>
      </c>
      <c r="E43" s="143">
        <f t="shared" si="3"/>
        <v>3.8213447999999994</v>
      </c>
      <c r="F43" s="78">
        <f t="shared" si="3"/>
        <v>368.98023539999997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93</v>
      </c>
      <c r="C44" s="143">
        <v>0.106</v>
      </c>
      <c r="D44" s="82">
        <v>10.136</v>
      </c>
      <c r="E44" s="143">
        <f t="shared" si="3"/>
        <v>3.8948321999999997</v>
      </c>
      <c r="F44" s="78">
        <f t="shared" si="3"/>
        <v>372.43414319999994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1" t="s">
        <v>82</v>
      </c>
      <c r="D46" s="151"/>
      <c r="E46" s="154" t="s">
        <v>6</v>
      </c>
      <c r="F46" s="155"/>
      <c r="G46" s="24"/>
      <c r="H46" s="24"/>
      <c r="I46" s="24"/>
      <c r="K46" s="24"/>
      <c r="L46" s="24"/>
      <c r="M46" s="24"/>
    </row>
    <row r="47" spans="2:13" s="6" customFormat="1" ht="15">
      <c r="B47" s="25" t="s">
        <v>96</v>
      </c>
      <c r="C47" s="147"/>
      <c r="D47" s="102"/>
      <c r="E47" s="148"/>
      <c r="F47" s="78"/>
      <c r="G47" s="24"/>
      <c r="H47" s="24"/>
      <c r="I47" s="24"/>
      <c r="K47" s="24"/>
      <c r="L47" s="24"/>
      <c r="M47" s="24"/>
    </row>
    <row r="48" spans="2:13" s="6" customFormat="1" ht="15">
      <c r="B48" s="25" t="s">
        <v>95</v>
      </c>
      <c r="C48" s="150"/>
      <c r="D48" s="102"/>
      <c r="E48" s="138"/>
      <c r="F48" s="78"/>
      <c r="G48" s="24"/>
      <c r="H48" s="24"/>
      <c r="I48" s="24"/>
      <c r="K48" s="24"/>
      <c r="L48" s="24"/>
      <c r="M48" s="24"/>
    </row>
    <row r="49" spans="2:13" s="6" customFormat="1" ht="15">
      <c r="B49" s="25" t="s">
        <v>105</v>
      </c>
      <c r="C49" s="146"/>
      <c r="D49" s="102"/>
      <c r="E49" s="143"/>
      <c r="F49" s="78"/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2" t="s">
        <v>16</v>
      </c>
      <c r="D51" s="153"/>
      <c r="E51" s="152" t="s">
        <v>6</v>
      </c>
      <c r="F51" s="153"/>
      <c r="G51"/>
      <c r="H51"/>
      <c r="I51"/>
      <c r="J51" s="6"/>
    </row>
    <row r="52" spans="2:19" s="23" customFormat="1" ht="15">
      <c r="B52" s="25" t="s">
        <v>90</v>
      </c>
      <c r="C52" s="143">
        <v>2.3</v>
      </c>
      <c r="D52" s="83">
        <v>309.4</v>
      </c>
      <c r="E52" s="143">
        <f aca="true" t="shared" si="4" ref="E52:F54">C52*1.1023</f>
        <v>2.53529</v>
      </c>
      <c r="F52" s="83">
        <f t="shared" si="4"/>
        <v>341.05162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89</v>
      </c>
      <c r="C53" s="143">
        <v>2.6</v>
      </c>
      <c r="D53" s="83">
        <v>313.9</v>
      </c>
      <c r="E53" s="143">
        <f t="shared" si="4"/>
        <v>2.8659800000000004</v>
      </c>
      <c r="F53" s="83">
        <f t="shared" si="4"/>
        <v>346.01197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93</v>
      </c>
      <c r="C54" s="143">
        <v>2.6</v>
      </c>
      <c r="D54" s="123">
        <v>316.6</v>
      </c>
      <c r="E54" s="143">
        <f t="shared" si="4"/>
        <v>2.8659800000000004</v>
      </c>
      <c r="F54" s="83">
        <f t="shared" si="4"/>
        <v>348.98818000000006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142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2" t="s">
        <v>18</v>
      </c>
      <c r="D56" s="153"/>
      <c r="E56" s="152" t="s">
        <v>19</v>
      </c>
      <c r="F56" s="153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90</v>
      </c>
      <c r="C57" s="142">
        <v>0.5</v>
      </c>
      <c r="D57" s="78">
        <v>35.27</v>
      </c>
      <c r="E57" s="142">
        <f aca="true" t="shared" si="5" ref="E57:F59">C57/454*1000</f>
        <v>1.1013215859030838</v>
      </c>
      <c r="F57" s="78">
        <f t="shared" si="5"/>
        <v>77.68722466960352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89</v>
      </c>
      <c r="C58" s="142">
        <v>0.51</v>
      </c>
      <c r="D58" s="78">
        <v>35.49</v>
      </c>
      <c r="E58" s="142">
        <f t="shared" si="5"/>
        <v>1.1233480176211454</v>
      </c>
      <c r="F58" s="78">
        <f t="shared" si="5"/>
        <v>78.17180616740089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93</v>
      </c>
      <c r="C59" s="142">
        <v>0.5</v>
      </c>
      <c r="D59" s="78">
        <v>35.71</v>
      </c>
      <c r="E59" s="142">
        <f t="shared" si="5"/>
        <v>1.1013215859030838</v>
      </c>
      <c r="F59" s="78">
        <f t="shared" si="5"/>
        <v>78.65638766519824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2" t="s">
        <v>21</v>
      </c>
      <c r="D61" s="153"/>
      <c r="E61" s="152" t="s">
        <v>6</v>
      </c>
      <c r="F61" s="153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90</v>
      </c>
      <c r="C62" s="143">
        <v>0.02</v>
      </c>
      <c r="D62" s="82" t="s">
        <v>81</v>
      </c>
      <c r="E62" s="143">
        <f aca="true" t="shared" si="6" ref="E62:F64">C62*22.026</f>
        <v>0.44052</v>
      </c>
      <c r="F62" s="78" t="s">
        <v>81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89</v>
      </c>
      <c r="C63" s="143">
        <v>0.02</v>
      </c>
      <c r="D63" s="82">
        <v>9.71</v>
      </c>
      <c r="E63" s="143">
        <f t="shared" si="6"/>
        <v>0.44052</v>
      </c>
      <c r="F63" s="78">
        <f t="shared" si="6"/>
        <v>213.87246000000002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93</v>
      </c>
      <c r="C64" s="143">
        <v>0.02</v>
      </c>
      <c r="D64" s="82">
        <v>9.95</v>
      </c>
      <c r="E64" s="143">
        <f t="shared" si="6"/>
        <v>0.44052</v>
      </c>
      <c r="F64" s="78">
        <f t="shared" si="6"/>
        <v>219.15869999999998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8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52" t="s">
        <v>23</v>
      </c>
      <c r="D66" s="153"/>
      <c r="E66" s="152" t="s">
        <v>24</v>
      </c>
      <c r="F66" s="153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98</v>
      </c>
      <c r="C67" s="138">
        <v>0.027</v>
      </c>
      <c r="D67" s="82">
        <v>1.524</v>
      </c>
      <c r="E67" s="138">
        <f aca="true" t="shared" si="7" ref="E67:F69">C67/3.785</f>
        <v>0.0071334214002642</v>
      </c>
      <c r="F67" s="78">
        <f t="shared" si="7"/>
        <v>0.4026420079260238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89</v>
      </c>
      <c r="C68" s="138">
        <v>0.023</v>
      </c>
      <c r="D68" s="82">
        <v>1.539</v>
      </c>
      <c r="E68" s="138">
        <f t="shared" si="7"/>
        <v>0.006076618229854689</v>
      </c>
      <c r="F68" s="78">
        <f t="shared" si="7"/>
        <v>0.4066050198150594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107</v>
      </c>
      <c r="C69" s="138">
        <v>0.023</v>
      </c>
      <c r="D69" s="82">
        <v>1.559</v>
      </c>
      <c r="E69" s="138">
        <f t="shared" si="7"/>
        <v>0.006076618229854689</v>
      </c>
      <c r="F69" s="78">
        <f t="shared" si="7"/>
        <v>0.411889035667107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52" t="s">
        <v>26</v>
      </c>
      <c r="D71" s="153"/>
      <c r="E71" s="152" t="s">
        <v>27</v>
      </c>
      <c r="F71" s="153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90</v>
      </c>
      <c r="C72" s="149">
        <v>0.00375</v>
      </c>
      <c r="D72" s="86">
        <v>1.038</v>
      </c>
      <c r="E72" s="149">
        <f>C72/454*100</f>
        <v>0.0008259911894273127</v>
      </c>
      <c r="F72" s="84">
        <f>D72/454*1000</f>
        <v>2.286343612334802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98</v>
      </c>
      <c r="C73" s="149">
        <v>0.0075</v>
      </c>
      <c r="D73" s="86">
        <v>1.075</v>
      </c>
      <c r="E73" s="149">
        <f>C73/454*100</f>
        <v>0.0016519823788546254</v>
      </c>
      <c r="F73" s="84">
        <f>D73/454*1000</f>
        <v>2.36784140969163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89</v>
      </c>
      <c r="C74" s="149">
        <v>0.004</v>
      </c>
      <c r="D74" s="86">
        <v>1.094</v>
      </c>
      <c r="E74" s="149">
        <f>C74/454*100</f>
        <v>0.0008810572687224669</v>
      </c>
      <c r="F74" s="84">
        <f>D74/454*1000</f>
        <v>2.4096916299559474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1" t="s">
        <v>26</v>
      </c>
      <c r="D76" s="161"/>
      <c r="E76" s="152" t="s">
        <v>29</v>
      </c>
      <c r="F76" s="153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87</v>
      </c>
      <c r="C77" s="141">
        <v>0.0033</v>
      </c>
      <c r="D77" s="106">
        <v>0.2048</v>
      </c>
      <c r="E77" s="141">
        <f aca="true" t="shared" si="8" ref="E77:F79">C77/454*1000000</f>
        <v>7.2687224669603525</v>
      </c>
      <c r="F77" s="78">
        <f t="shared" si="8"/>
        <v>451.1013215859031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88</v>
      </c>
      <c r="C78" s="141">
        <v>0.0018</v>
      </c>
      <c r="D78" s="106">
        <v>0.2029</v>
      </c>
      <c r="E78" s="141">
        <f t="shared" si="8"/>
        <v>3.9647577092511015</v>
      </c>
      <c r="F78" s="78">
        <f t="shared" si="8"/>
        <v>446.9162995594714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94</v>
      </c>
      <c r="C79" s="141">
        <v>0.0006</v>
      </c>
      <c r="D79" s="144" t="s">
        <v>81</v>
      </c>
      <c r="E79" s="141">
        <f t="shared" si="8"/>
        <v>1.3215859030837005</v>
      </c>
      <c r="F79" s="78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1.0596</v>
      </c>
      <c r="F85" s="136">
        <v>0.0086</v>
      </c>
      <c r="G85" s="136">
        <v>1.2145</v>
      </c>
      <c r="H85" s="136">
        <v>0.987</v>
      </c>
      <c r="I85" s="136">
        <v>0.7559</v>
      </c>
      <c r="J85" s="136">
        <v>0.7358</v>
      </c>
      <c r="K85" s="136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0.9438</v>
      </c>
      <c r="E86" s="137" t="s">
        <v>81</v>
      </c>
      <c r="F86" s="137">
        <v>0.0081</v>
      </c>
      <c r="G86" s="137">
        <v>1.1462</v>
      </c>
      <c r="H86" s="137">
        <v>0.9315</v>
      </c>
      <c r="I86" s="137">
        <v>0.7133</v>
      </c>
      <c r="J86" s="137">
        <v>0.6944</v>
      </c>
      <c r="K86" s="137">
        <v>0.1217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115.85</v>
      </c>
      <c r="E87" s="136">
        <v>122.7547</v>
      </c>
      <c r="F87" s="136" t="s">
        <v>81</v>
      </c>
      <c r="G87" s="136">
        <v>140.6998</v>
      </c>
      <c r="H87" s="136">
        <v>114.3407</v>
      </c>
      <c r="I87" s="136">
        <v>87.5661</v>
      </c>
      <c r="J87" s="136">
        <v>85.2424</v>
      </c>
      <c r="K87" s="136">
        <v>14.9384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0.8234</v>
      </c>
      <c r="E88" s="137">
        <v>0.8725</v>
      </c>
      <c r="F88" s="137">
        <v>0.0071</v>
      </c>
      <c r="G88" s="137" t="s">
        <v>81</v>
      </c>
      <c r="H88" s="137">
        <v>0.8127</v>
      </c>
      <c r="I88" s="137">
        <v>0.6224</v>
      </c>
      <c r="J88" s="137">
        <v>0.6058</v>
      </c>
      <c r="K88" s="137">
        <v>0.1062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1.0132</v>
      </c>
      <c r="E89" s="136">
        <v>1.0736</v>
      </c>
      <c r="F89" s="136">
        <v>0.0087</v>
      </c>
      <c r="G89" s="136">
        <v>1.2305</v>
      </c>
      <c r="H89" s="136" t="s">
        <v>81</v>
      </c>
      <c r="I89" s="136">
        <v>0.7658</v>
      </c>
      <c r="J89" s="136">
        <v>0.7455</v>
      </c>
      <c r="K89" s="136">
        <v>0.1306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1.323</v>
      </c>
      <c r="E90" s="137">
        <v>1.4019</v>
      </c>
      <c r="F90" s="137">
        <v>0.0114</v>
      </c>
      <c r="G90" s="137">
        <v>1.6068</v>
      </c>
      <c r="H90" s="137">
        <v>1.3058</v>
      </c>
      <c r="I90" s="137" t="s">
        <v>81</v>
      </c>
      <c r="J90" s="137">
        <v>0.9735</v>
      </c>
      <c r="K90" s="137">
        <v>0.1706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1.3591</v>
      </c>
      <c r="E91" s="136">
        <v>1.4401</v>
      </c>
      <c r="F91" s="136">
        <v>0.0117</v>
      </c>
      <c r="G91" s="136">
        <v>1.6506</v>
      </c>
      <c r="H91" s="136">
        <v>1.3414</v>
      </c>
      <c r="I91" s="136">
        <v>1.0273</v>
      </c>
      <c r="J91" s="136" t="s">
        <v>81</v>
      </c>
      <c r="K91" s="136">
        <v>0.1752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7.7552</v>
      </c>
      <c r="E92" s="137">
        <v>8.2174</v>
      </c>
      <c r="F92" s="137">
        <v>0.0669</v>
      </c>
      <c r="G92" s="137">
        <v>9.4187</v>
      </c>
      <c r="H92" s="137">
        <v>7.6542</v>
      </c>
      <c r="I92" s="137">
        <v>5.8618</v>
      </c>
      <c r="J92" s="137">
        <v>5.7063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85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84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60" t="s">
        <v>63</v>
      </c>
      <c r="C114" s="160"/>
      <c r="D114" s="160"/>
      <c r="E114" s="160"/>
      <c r="F114" s="160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59" t="s">
        <v>64</v>
      </c>
      <c r="C115" s="159"/>
      <c r="D115" s="159"/>
      <c r="E115" s="159"/>
      <c r="F115" s="159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59" t="s">
        <v>65</v>
      </c>
      <c r="C116" s="159"/>
      <c r="D116" s="159"/>
      <c r="E116" s="159"/>
      <c r="F116" s="159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59" t="s">
        <v>66</v>
      </c>
      <c r="C117" s="159"/>
      <c r="D117" s="159"/>
      <c r="E117" s="159"/>
      <c r="F117" s="159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9" t="s">
        <v>67</v>
      </c>
      <c r="C118" s="159"/>
      <c r="D118" s="159"/>
      <c r="E118" s="159"/>
      <c r="F118" s="159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9" t="s">
        <v>68</v>
      </c>
      <c r="C119" s="159"/>
      <c r="D119" s="159"/>
      <c r="E119" s="159"/>
      <c r="F119" s="159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9" t="s">
        <v>69</v>
      </c>
      <c r="C120" s="159"/>
      <c r="D120" s="159"/>
      <c r="E120" s="159"/>
      <c r="F120" s="159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8" t="s">
        <v>70</v>
      </c>
      <c r="C121" s="168"/>
      <c r="D121" s="168"/>
      <c r="E121" s="168"/>
      <c r="F121" s="168"/>
    </row>
    <row r="123" spans="2:6" ht="15.75">
      <c r="B123" s="35" t="s">
        <v>71</v>
      </c>
      <c r="C123" s="166"/>
      <c r="D123" s="171"/>
      <c r="E123" s="171"/>
      <c r="F123" s="167"/>
    </row>
    <row r="124" spans="2:6" ht="30.75" customHeight="1">
      <c r="B124" s="35" t="s">
        <v>72</v>
      </c>
      <c r="C124" s="169" t="s">
        <v>73</v>
      </c>
      <c r="D124" s="169"/>
      <c r="E124" s="166" t="s">
        <v>74</v>
      </c>
      <c r="F124" s="167"/>
    </row>
    <row r="125" spans="2:6" ht="30.75" customHeight="1">
      <c r="B125" s="35" t="s">
        <v>75</v>
      </c>
      <c r="C125" s="169" t="s">
        <v>76</v>
      </c>
      <c r="D125" s="169"/>
      <c r="E125" s="166" t="s">
        <v>77</v>
      </c>
      <c r="F125" s="167"/>
    </row>
    <row r="126" spans="2:6" ht="15" customHeight="1">
      <c r="B126" s="170" t="s">
        <v>78</v>
      </c>
      <c r="C126" s="169" t="s">
        <v>79</v>
      </c>
      <c r="D126" s="169"/>
      <c r="E126" s="162" t="s">
        <v>80</v>
      </c>
      <c r="F126" s="163"/>
    </row>
    <row r="127" spans="2:6" ht="15" customHeight="1">
      <c r="B127" s="170"/>
      <c r="C127" s="169"/>
      <c r="D127" s="169"/>
      <c r="E127" s="164"/>
      <c r="F127" s="165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2017-01-10T07:44:15Z</dcterms:modified>
  <cp:category/>
  <cp:version/>
  <cp:contentType/>
  <cp:contentStatus/>
</cp:coreProperties>
</file>