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<sst xmlns="http://schemas.openxmlformats.org/spreadsheetml/2006/main" count="173" uniqueCount="105">
  <si>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</si>
  <si>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</si>
  <si>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</si>
  <si>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</si>
  <si>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</si>
  <si>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</si>
  <si>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</si>
  <si>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</si>
  <si>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</si>
  <si>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</si>
  <si>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</si>
  <si>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</si>
  <si>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</si>
  <si>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</si>
  <si>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</si>
  <si>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</si>
  <si>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</si>
  <si>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</si>
  <si>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</si>
  <si>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</si>
  <si>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</si>
  <si>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</si>
  <si>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</si>
  <si>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</si>
  <si>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</si>
  <si>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</si>
  <si>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</si>
  <si>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</si>
  <si>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</si>
  <si>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</si>
  <si>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</si>
  <si>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</si>
  <si>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</si>
  <si>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</si>
  <si>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</si>
  <si>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</si>
  <si>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</si>
  <si>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</si>
  <si>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</si>
  <si>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</si>
  <si>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</si>
  <si>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</si>
  <si>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</si>
  <si>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</si>
  <si>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</si>
  <si>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</si>
  <si>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</si>
  <si>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</si>
  <si>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</si>
  <si>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</si>
  <si>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</si>
  <si>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</si>
  <si>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</si>
  <si>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</si>
  <si>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</si>
  <si>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</si>
  <si>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</si>
  <si>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</si>
  <si>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</si>
  <si>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</si>
  <si>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</si>
  <si>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</si>
  <si>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</si>
  <si>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</si>
  <si>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</si>
  <si>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</si>
  <si>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</si>
  <si>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</si>
  <si>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</si>
  <si>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</si>
  <si>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</si>
  <si>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</si>
  <si>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</si>
  <si>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</si>
  <si>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</si>
  <si>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</si>
  <si>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</si>
  <si>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</si>
  <si>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-Листопад'19 (€/МT)</t>
  </si>
  <si>
    <t>CME -Жовтень'19</t>
  </si>
  <si>
    <t>TOCOM -Листопад'19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</si>
  <si>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</si>
  <si>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</si>
  <si>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</si>
  <si>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</si>
  <si>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</si>
  <si>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</si>
  <si>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</si>
  <si>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</si>
  <si>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</si>
  <si>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</si>
  <si>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</si>
  <si>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</si>
  <si>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Euronext -Грудень'19 (€/МT)</t>
  </si>
  <si>
    <t>Euronext - Травень '20 (€/МT)</t>
  </si>
  <si>
    <t>CME -Грудень'19</t>
  </si>
  <si>
    <t>CME - Травень'20</t>
  </si>
  <si>
    <t>TOCOM - Березень'20 (¥/МT)</t>
  </si>
  <si>
    <t>TOCOM - Жовтень '19 (¥/МT)</t>
  </si>
  <si>
    <t>TOCOM - Грудень  '19 (¥/МT)</t>
  </si>
  <si>
    <t>TOCOM - Лютий '20 (¥/МT)</t>
  </si>
  <si>
    <t>CME -Липень'20</t>
  </si>
  <si>
    <t>CME -Січень'20</t>
  </si>
  <si>
    <t>08 жовтня 2019 року</t>
  </si>
  <si>
    <t>4.104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</si>
</sst>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4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D85" sqref="D85:K9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6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5" t="s">
        <v>103</v>
      </c>
      <c r="D4" s="146"/>
      <c r="E4" s="146"/>
      <c r="F4" s="14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0" t="s">
        <v>5</v>
      </c>
      <c r="D6" s="141"/>
      <c r="E6" s="140" t="s">
        <v>6</v>
      </c>
      <c r="F6" s="141"/>
      <c r="G6"/>
      <c r="H6"/>
      <c r="I6"/>
    </row>
    <row r="7" spans="2:6" s="6" customFormat="1" ht="15">
      <c r="B7" s="24" t="s">
        <v>84</v>
      </c>
      <c r="C7" s="115">
        <v>0.086</v>
      </c>
      <c r="D7" s="14">
        <v>3.954</v>
      </c>
      <c r="E7" s="115">
        <f>C7*39.3683</f>
        <v>3.3856737999999997</v>
      </c>
      <c r="F7" s="13">
        <f aca="true" t="shared" si="0" ref="E7:F9">D7*39.3683</f>
        <v>155.6622582</v>
      </c>
    </row>
    <row r="8" spans="2:6" s="6" customFormat="1" ht="15">
      <c r="B8" s="24" t="s">
        <v>81</v>
      </c>
      <c r="C8" s="115">
        <v>0.074</v>
      </c>
      <c r="D8" s="14">
        <v>4.05</v>
      </c>
      <c r="E8" s="115">
        <f t="shared" si="0"/>
        <v>2.9132542</v>
      </c>
      <c r="F8" s="13">
        <f t="shared" si="0"/>
        <v>159.44161499999998</v>
      </c>
    </row>
    <row r="9" spans="2:17" s="6" customFormat="1" ht="15">
      <c r="B9" s="24" t="s">
        <v>96</v>
      </c>
      <c r="C9" s="115">
        <v>0.066</v>
      </c>
      <c r="D9" s="14" t="s">
        <v>104</v>
      </c>
      <c r="E9" s="115">
        <f t="shared" si="0"/>
        <v>2.5983078</v>
      </c>
      <c r="F9" s="13" t="e">
        <f t="shared" si="0"/>
        <v>#VALUE!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2"/>
      <c r="D10" s="7"/>
      <c r="E10" s="132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0" t="s">
        <v>7</v>
      </c>
      <c r="D11" s="141"/>
      <c r="E11" s="140" t="s">
        <v>6</v>
      </c>
      <c r="F11" s="141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14">
        <v>0.46</v>
      </c>
      <c r="D12" s="13">
        <v>165</v>
      </c>
      <c r="E12" s="114">
        <f>C12/$D$86</f>
        <v>0.5049950598309364</v>
      </c>
      <c r="F12" s="71">
        <f aca="true" t="shared" si="1" ref="E12:F14">D12/$D$86</f>
        <v>181.13953233066198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86</v>
      </c>
      <c r="C13" s="114">
        <v>0.44</v>
      </c>
      <c r="D13" s="13">
        <v>170.75</v>
      </c>
      <c r="E13" s="114">
        <f t="shared" si="1"/>
        <v>0.4830387528817653</v>
      </c>
      <c r="F13" s="71">
        <f t="shared" si="1"/>
        <v>187.45197057854867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91</v>
      </c>
      <c r="C14" s="114">
        <v>0.72</v>
      </c>
      <c r="D14" s="13">
        <v>174.25</v>
      </c>
      <c r="E14" s="114">
        <f t="shared" si="1"/>
        <v>0.7904270501701613</v>
      </c>
      <c r="F14" s="71">
        <f t="shared" si="1"/>
        <v>191.29432429465362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28"/>
      <c r="D15" s="52"/>
      <c r="E15" s="130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4" t="s">
        <v>74</v>
      </c>
      <c r="D16" s="144"/>
      <c r="E16" s="140" t="s">
        <v>6</v>
      </c>
      <c r="F16" s="141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27">
        <v>0</v>
      </c>
      <c r="D17" s="87" t="s">
        <v>72</v>
      </c>
      <c r="E17" s="130">
        <f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61">
        <v>30</v>
      </c>
      <c r="D18" s="87">
        <v>23050</v>
      </c>
      <c r="E18" s="128">
        <f>C18/$D$87</f>
        <v>0.27943368107302535</v>
      </c>
      <c r="F18" s="71">
        <f>D18/$D$87</f>
        <v>214.69821162444114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97</v>
      </c>
      <c r="C19" s="137">
        <v>110</v>
      </c>
      <c r="D19" s="87">
        <v>24290</v>
      </c>
      <c r="E19" s="114">
        <f>C19/$D$87</f>
        <v>1.0245901639344261</v>
      </c>
      <c r="F19" s="71">
        <f>D19/$D$87</f>
        <v>226.24813710879286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0" t="s">
        <v>5</v>
      </c>
      <c r="D21" s="141"/>
      <c r="E21" s="144" t="s">
        <v>6</v>
      </c>
      <c r="F21" s="144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84</v>
      </c>
      <c r="C22" s="115">
        <v>0.11</v>
      </c>
      <c r="D22" s="14">
        <v>4.974</v>
      </c>
      <c r="E22" s="115">
        <f aca="true" t="shared" si="2" ref="E22:F24">C22*36.7437</f>
        <v>4.0418069999999995</v>
      </c>
      <c r="F22" s="13">
        <f t="shared" si="2"/>
        <v>182.7631638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81</v>
      </c>
      <c r="C23" s="115">
        <v>0.112</v>
      </c>
      <c r="D23" s="14">
        <v>5.076</v>
      </c>
      <c r="E23" s="115">
        <f t="shared" si="2"/>
        <v>4.1152944</v>
      </c>
      <c r="F23" s="13">
        <f t="shared" si="2"/>
        <v>186.51102119999996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96</v>
      </c>
      <c r="C24" s="115">
        <v>0.11</v>
      </c>
      <c r="D24" s="75">
        <v>5.122</v>
      </c>
      <c r="E24" s="115">
        <f t="shared" si="2"/>
        <v>4.0418069999999995</v>
      </c>
      <c r="F24" s="13">
        <f t="shared" si="2"/>
        <v>188.20123139999998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29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4" t="s">
        <v>9</v>
      </c>
      <c r="D26" s="144"/>
      <c r="E26" s="140" t="s">
        <v>10</v>
      </c>
      <c r="F26" s="141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93</v>
      </c>
      <c r="C27" s="114">
        <v>0.85</v>
      </c>
      <c r="D27" s="71">
        <v>178</v>
      </c>
      <c r="E27" s="114">
        <f aca="true" t="shared" si="3" ref="E27:F29">C27/$D$86</f>
        <v>0.9331430453397738</v>
      </c>
      <c r="F27" s="71">
        <f>D27/$D$86</f>
        <v>195.4111318476232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83</v>
      </c>
      <c r="C28" s="114">
        <v>0.55</v>
      </c>
      <c r="D28" s="13">
        <v>181.5</v>
      </c>
      <c r="E28" s="114">
        <f t="shared" si="3"/>
        <v>0.6037984411022066</v>
      </c>
      <c r="F28" s="71">
        <f t="shared" si="3"/>
        <v>199.25348556372816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14">
        <v>0.68</v>
      </c>
      <c r="D29" s="13">
        <v>184.25</v>
      </c>
      <c r="E29" s="114">
        <f>C29/$D$86</f>
        <v>0.7465144362718191</v>
      </c>
      <c r="F29" s="71">
        <f t="shared" si="3"/>
        <v>202.2724777692392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4" t="s">
        <v>12</v>
      </c>
      <c r="D31" s="144"/>
      <c r="E31" s="144" t="s">
        <v>10</v>
      </c>
      <c r="F31" s="144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14">
        <v>0.32</v>
      </c>
      <c r="D32" s="13">
        <v>388.25</v>
      </c>
      <c r="E32" s="114">
        <f>C32/$D$86</f>
        <v>0.3513009111867384</v>
      </c>
      <c r="F32" s="71">
        <f aca="true" t="shared" si="4" ref="E32:F34">D32/$D$86</f>
        <v>426.2268086507849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82</v>
      </c>
      <c r="C33" s="114">
        <v>0.19</v>
      </c>
      <c r="D33" s="13">
        <v>389</v>
      </c>
      <c r="E33" s="114">
        <f t="shared" si="4"/>
        <v>0.20858491601712592</v>
      </c>
      <c r="F33" s="71">
        <f>D33/$D$86</f>
        <v>427.05017016137884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14">
        <v>0.26</v>
      </c>
      <c r="D34" s="66">
        <v>386.5</v>
      </c>
      <c r="E34" s="114">
        <f t="shared" si="4"/>
        <v>0.28543199033922495</v>
      </c>
      <c r="F34" s="71">
        <f t="shared" si="4"/>
        <v>424.30563179273247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9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2" t="s">
        <v>5</v>
      </c>
      <c r="D36" s="143"/>
      <c r="E36" s="142" t="s">
        <v>6</v>
      </c>
      <c r="F36" s="14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84</v>
      </c>
      <c r="C37" s="115">
        <v>0.03</v>
      </c>
      <c r="D37" s="75">
        <v>2.836</v>
      </c>
      <c r="E37" s="115">
        <f aca="true" t="shared" si="5" ref="E37:F39">C37*58.0164</f>
        <v>1.740492</v>
      </c>
      <c r="F37" s="71">
        <f t="shared" si="5"/>
        <v>164.5345104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81</v>
      </c>
      <c r="C38" s="115">
        <v>0.014</v>
      </c>
      <c r="D38" s="75">
        <v>2.844</v>
      </c>
      <c r="E38" s="115">
        <f t="shared" si="5"/>
        <v>0.8122296</v>
      </c>
      <c r="F38" s="71">
        <f t="shared" si="5"/>
        <v>164.99864159999998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96</v>
      </c>
      <c r="C39" s="115">
        <v>0.02</v>
      </c>
      <c r="D39" s="75">
        <v>2.832</v>
      </c>
      <c r="E39" s="115">
        <f t="shared" si="5"/>
        <v>1.160328</v>
      </c>
      <c r="F39" s="71">
        <f t="shared" si="5"/>
        <v>164.3024448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9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2" t="s">
        <v>5</v>
      </c>
      <c r="D41" s="143"/>
      <c r="E41" s="142" t="s">
        <v>6</v>
      </c>
      <c r="F41" s="14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85</v>
      </c>
      <c r="C42" s="115">
        <v>0.052</v>
      </c>
      <c r="D42" s="75">
        <v>9.164</v>
      </c>
      <c r="E42" s="115">
        <f>C42*36.7437</f>
        <v>1.9106723999999997</v>
      </c>
      <c r="F42" s="71">
        <f aca="true" t="shared" si="6" ref="E42:F44">D42*36.7437</f>
        <v>336.71926679999996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89</v>
      </c>
      <c r="C43" s="115">
        <v>0.056</v>
      </c>
      <c r="D43" s="75">
        <v>9.35</v>
      </c>
      <c r="E43" s="115">
        <f t="shared" si="6"/>
        <v>2.0576472</v>
      </c>
      <c r="F43" s="71">
        <f t="shared" si="6"/>
        <v>343.553595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81</v>
      </c>
      <c r="C44" s="115">
        <v>0.064</v>
      </c>
      <c r="D44" s="75">
        <v>9.452</v>
      </c>
      <c r="E44" s="115">
        <f t="shared" si="6"/>
        <v>2.3515968</v>
      </c>
      <c r="F44" s="71">
        <f t="shared" si="6"/>
        <v>347.30145239999996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5"/>
      <c r="D45" s="75"/>
      <c r="E45" s="113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4" t="s">
        <v>73</v>
      </c>
      <c r="D46" s="144"/>
      <c r="E46" s="140" t="s">
        <v>6</v>
      </c>
      <c r="F46" s="141"/>
      <c r="G46" s="23"/>
      <c r="H46" s="23"/>
      <c r="I46" s="23"/>
      <c r="K46" s="23"/>
      <c r="L46" s="23"/>
      <c r="M46" s="23"/>
    </row>
    <row r="47" spans="2:13" s="6" customFormat="1" ht="15">
      <c r="B47" s="24" t="s">
        <v>98</v>
      </c>
      <c r="C47" s="127">
        <v>0</v>
      </c>
      <c r="D47" s="87" t="s">
        <v>72</v>
      </c>
      <c r="E47" s="130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99</v>
      </c>
      <c r="C48" s="127">
        <v>0</v>
      </c>
      <c r="D48" s="87" t="s">
        <v>72</v>
      </c>
      <c r="E48" s="130">
        <f>C49/$D$87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27">
        <v>0</v>
      </c>
      <c r="D49" s="87" t="s">
        <v>72</v>
      </c>
      <c r="E49" s="130">
        <f>C50/$D$87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2" t="s">
        <v>16</v>
      </c>
      <c r="D51" s="143"/>
      <c r="E51" s="142" t="s">
        <v>6</v>
      </c>
      <c r="F51" s="143"/>
      <c r="G51"/>
      <c r="H51"/>
      <c r="I51"/>
      <c r="J51" s="6"/>
    </row>
    <row r="52" spans="2:19" s="22" customFormat="1" ht="15">
      <c r="B52" s="24" t="s">
        <v>90</v>
      </c>
      <c r="C52" s="115">
        <v>4.9</v>
      </c>
      <c r="D52" s="76">
        <v>302.2</v>
      </c>
      <c r="E52" s="115">
        <f>C52*1.1023</f>
        <v>5.40127</v>
      </c>
      <c r="F52" s="76">
        <f aca="true" t="shared" si="7" ref="E52:F54">D52*1.1023</f>
        <v>333.11506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15">
        <v>4.8</v>
      </c>
      <c r="D53" s="76">
        <v>307</v>
      </c>
      <c r="E53" s="115">
        <f t="shared" si="7"/>
        <v>5.29104</v>
      </c>
      <c r="F53" s="76">
        <f t="shared" si="7"/>
        <v>338.40610000000004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5">
        <v>4.9</v>
      </c>
      <c r="D54" s="76">
        <v>308.8</v>
      </c>
      <c r="E54" s="115">
        <f>C54*1.1023</f>
        <v>5.40127</v>
      </c>
      <c r="F54" s="76">
        <f t="shared" si="7"/>
        <v>340.39024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3"/>
      <c r="C55" s="131"/>
      <c r="D55" s="66"/>
      <c r="E55" s="12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2" t="s">
        <v>18</v>
      </c>
      <c r="D56" s="143"/>
      <c r="E56" s="142" t="s">
        <v>19</v>
      </c>
      <c r="F56" s="14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90</v>
      </c>
      <c r="C57" s="128">
        <v>0.24</v>
      </c>
      <c r="D57" s="71">
        <v>29.78</v>
      </c>
      <c r="E57" s="128">
        <f>C57/454*1000</f>
        <v>0.5286343612334802</v>
      </c>
      <c r="F57" s="71">
        <f aca="true" t="shared" si="8" ref="E57:F59">D57/454*1000</f>
        <v>65.59471365638767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28">
        <v>0.24</v>
      </c>
      <c r="D58" s="71">
        <v>29.8</v>
      </c>
      <c r="E58" s="128">
        <f t="shared" si="8"/>
        <v>0.5286343612334802</v>
      </c>
      <c r="F58" s="71">
        <f t="shared" si="8"/>
        <v>65.63876651982379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28">
        <v>0.23</v>
      </c>
      <c r="D59" s="71">
        <v>30.03</v>
      </c>
      <c r="E59" s="128">
        <f t="shared" si="8"/>
        <v>0.5066079295154184</v>
      </c>
      <c r="F59" s="71">
        <f t="shared" si="8"/>
        <v>66.14537444933922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2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2" t="s">
        <v>21</v>
      </c>
      <c r="D61" s="143"/>
      <c r="E61" s="142" t="s">
        <v>6</v>
      </c>
      <c r="F61" s="14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5">
        <v>0.195</v>
      </c>
      <c r="D62" s="75">
        <v>11.905</v>
      </c>
      <c r="E62" s="115">
        <f aca="true" t="shared" si="9" ref="E62:F64">C62*22.026</f>
        <v>4.29507</v>
      </c>
      <c r="F62" s="71">
        <f t="shared" si="9"/>
        <v>262.21952999999996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5">
        <v>0.19</v>
      </c>
      <c r="D63" s="75">
        <v>12.145</v>
      </c>
      <c r="E63" s="115">
        <f t="shared" si="9"/>
        <v>4.18494</v>
      </c>
      <c r="F63" s="71">
        <f t="shared" si="9"/>
        <v>267.50577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81</v>
      </c>
      <c r="C64" s="115">
        <v>0.165</v>
      </c>
      <c r="D64" s="75">
        <v>12.38</v>
      </c>
      <c r="E64" s="115">
        <f t="shared" si="9"/>
        <v>3.63429</v>
      </c>
      <c r="F64" s="71">
        <f t="shared" si="9"/>
        <v>272.68188000000004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5"/>
      <c r="D65" s="70"/>
      <c r="E65" s="115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2" t="s">
        <v>77</v>
      </c>
      <c r="D66" s="143"/>
      <c r="E66" s="142" t="s">
        <v>23</v>
      </c>
      <c r="F66" s="143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85</v>
      </c>
      <c r="C67" s="115">
        <v>0.046</v>
      </c>
      <c r="D67" s="75">
        <v>1.443</v>
      </c>
      <c r="E67" s="115">
        <f aca="true" t="shared" si="10" ref="E67:F69">C67/3.785</f>
        <v>0.012153236459709378</v>
      </c>
      <c r="F67" s="71">
        <f t="shared" si="10"/>
        <v>0.3812417437252312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95</v>
      </c>
      <c r="C68" s="115">
        <v>0.035</v>
      </c>
      <c r="D68" s="75">
        <v>1.419</v>
      </c>
      <c r="E68" s="115">
        <f t="shared" si="10"/>
        <v>0.009247027741083224</v>
      </c>
      <c r="F68" s="71">
        <f t="shared" si="10"/>
        <v>0.3749009247027741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102</v>
      </c>
      <c r="C69" s="115">
        <v>0.035</v>
      </c>
      <c r="D69" s="75" t="s">
        <v>72</v>
      </c>
      <c r="E69" s="115">
        <f t="shared" si="10"/>
        <v>0.009247027741083224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2" t="s">
        <v>25</v>
      </c>
      <c r="D71" s="143"/>
      <c r="E71" s="142" t="s">
        <v>26</v>
      </c>
      <c r="F71" s="143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79</v>
      </c>
      <c r="C72" s="136">
        <v>0.00475</v>
      </c>
      <c r="D72" s="123">
        <v>1.0905</v>
      </c>
      <c r="E72" s="136">
        <f>C72/454*100</f>
        <v>0.0010462555066079295</v>
      </c>
      <c r="F72" s="77">
        <f>D72/454*1000</f>
        <v>2.4019823788546257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85</v>
      </c>
      <c r="C73" s="138">
        <v>0.00425</v>
      </c>
      <c r="D73" s="123">
        <v>1.123</v>
      </c>
      <c r="E73" s="138">
        <f>C73/454*100</f>
        <v>0.0009361233480176211</v>
      </c>
      <c r="F73" s="77">
        <f>D73/454*1000</f>
        <v>2.4735682819383262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95</v>
      </c>
      <c r="C74" s="138">
        <v>0.004</v>
      </c>
      <c r="D74" s="123">
        <v>1.133</v>
      </c>
      <c r="E74" s="138">
        <f>C74/454*100</f>
        <v>0.0008810572687224669</v>
      </c>
      <c r="F74" s="77">
        <f>D74/454*1000</f>
        <v>2.495594713656388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3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0" t="s">
        <v>25</v>
      </c>
      <c r="D76" s="150"/>
      <c r="E76" s="142" t="s">
        <v>28</v>
      </c>
      <c r="F76" s="14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81</v>
      </c>
      <c r="C77" s="132">
        <v>0.0006</v>
      </c>
      <c r="D77" s="124">
        <v>0.1243</v>
      </c>
      <c r="E77" s="132">
        <f>C77/454*1000000</f>
        <v>1.3215859030837005</v>
      </c>
      <c r="F77" s="71">
        <f>D77/454*1000000</f>
        <v>273.7885462555066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88</v>
      </c>
      <c r="C78" s="132">
        <v>0.0006</v>
      </c>
      <c r="D78" s="124" t="s">
        <v>72</v>
      </c>
      <c r="E78" s="132">
        <f>C78/454*1000000</f>
        <v>1.3215859030837005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101</v>
      </c>
      <c r="C79" s="132">
        <v>0.0006</v>
      </c>
      <c r="D79" s="124" t="s">
        <v>72</v>
      </c>
      <c r="E79" s="132">
        <f>C79/454*1000000</f>
        <v>1.3215859030837005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2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2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4" t="s">
        <v>72</v>
      </c>
      <c r="E85" s="135">
        <v>1.0978</v>
      </c>
      <c r="F85" s="135">
        <v>0.0093</v>
      </c>
      <c r="G85" s="135">
        <v>1.2221</v>
      </c>
      <c r="H85" s="135">
        <v>1.0046</v>
      </c>
      <c r="I85" s="135">
        <v>0.7514</v>
      </c>
      <c r="J85" s="135">
        <v>0.6744</v>
      </c>
      <c r="K85" s="135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5">
        <v>0.9109</v>
      </c>
      <c r="E86" s="135" t="s">
        <v>72</v>
      </c>
      <c r="F86" s="135">
        <v>0.0085</v>
      </c>
      <c r="G86" s="135">
        <v>1.1132</v>
      </c>
      <c r="H86" s="135">
        <v>0.9151</v>
      </c>
      <c r="I86" s="135">
        <v>0.6845</v>
      </c>
      <c r="J86" s="135">
        <v>0.6143</v>
      </c>
      <c r="K86" s="135">
        <v>0.1161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5">
        <v>107.36</v>
      </c>
      <c r="E87" s="135">
        <v>117.8598</v>
      </c>
      <c r="F87" s="135" t="s">
        <v>72</v>
      </c>
      <c r="G87" s="135">
        <v>131.2047</v>
      </c>
      <c r="H87" s="135">
        <v>107.8561</v>
      </c>
      <c r="I87" s="135">
        <v>80.6733</v>
      </c>
      <c r="J87" s="135">
        <v>72.4036</v>
      </c>
      <c r="K87" s="135">
        <v>13.6857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5">
        <v>0.8183</v>
      </c>
      <c r="E88" s="135">
        <v>0.8983</v>
      </c>
      <c r="F88" s="135">
        <v>0.0076</v>
      </c>
      <c r="G88" s="135" t="s">
        <v>72</v>
      </c>
      <c r="H88" s="135">
        <v>0.822</v>
      </c>
      <c r="I88" s="135">
        <v>0.6149</v>
      </c>
      <c r="J88" s="135">
        <v>0.5518</v>
      </c>
      <c r="K88" s="135">
        <v>0.1043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5">
        <v>0.9954</v>
      </c>
      <c r="E89" s="135">
        <v>1.0928</v>
      </c>
      <c r="F89" s="135">
        <v>0.0093</v>
      </c>
      <c r="G89" s="135">
        <v>1.2165</v>
      </c>
      <c r="H89" s="135" t="s">
        <v>72</v>
      </c>
      <c r="I89" s="135">
        <v>0.748</v>
      </c>
      <c r="J89" s="135">
        <v>0.6713</v>
      </c>
      <c r="K89" s="135">
        <v>0.1269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5">
        <v>1.3308</v>
      </c>
      <c r="E90" s="135">
        <v>1.461</v>
      </c>
      <c r="F90" s="135">
        <v>0.0124</v>
      </c>
      <c r="G90" s="135">
        <v>1.6264</v>
      </c>
      <c r="H90" s="135">
        <v>1.3369</v>
      </c>
      <c r="I90" s="135" t="s">
        <v>72</v>
      </c>
      <c r="J90" s="135">
        <v>0.8975</v>
      </c>
      <c r="K90" s="135">
        <v>0.1696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5">
        <v>1.4828</v>
      </c>
      <c r="E91" s="135">
        <v>1.6278</v>
      </c>
      <c r="F91" s="135">
        <v>0.0138</v>
      </c>
      <c r="G91" s="135">
        <v>1.8121</v>
      </c>
      <c r="H91" s="135">
        <v>1.4897</v>
      </c>
      <c r="I91" s="135">
        <v>1.1142</v>
      </c>
      <c r="J91" s="135" t="s">
        <v>72</v>
      </c>
      <c r="K91" s="135">
        <v>0.189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5">
        <v>7.8447</v>
      </c>
      <c r="E92" s="135">
        <v>8.6119</v>
      </c>
      <c r="F92" s="135">
        <v>0.0731</v>
      </c>
      <c r="G92" s="135">
        <v>9.587</v>
      </c>
      <c r="H92" s="135">
        <v>7.881</v>
      </c>
      <c r="I92" s="135">
        <v>5.8947</v>
      </c>
      <c r="J92" s="135">
        <v>5.2905</v>
      </c>
      <c r="K92" s="135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7"/>
      <c r="H93" s="117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8"/>
      <c r="H94" s="118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0.9109127345600291</v>
      </c>
      <c r="F95" s="89"/>
      <c r="G95" s="119"/>
      <c r="H95" s="119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0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0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19"/>
      <c r="H98" s="119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19"/>
      <c r="H99" s="119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19"/>
      <c r="H100" s="119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1"/>
      <c r="H101" s="121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1"/>
      <c r="H102" s="121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7"/>
      <c r="H103" s="117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7"/>
      <c r="H104" s="117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7"/>
      <c r="H105" s="117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7"/>
      <c r="H106" s="117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7"/>
      <c r="H107" s="117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7"/>
      <c r="H108" s="117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7"/>
      <c r="H109" s="117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7"/>
      <c r="H110" s="117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7"/>
      <c r="H111" s="117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7"/>
      <c r="H112" s="117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7"/>
      <c r="H113" s="117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3" t="s">
        <v>54</v>
      </c>
      <c r="C114" s="153"/>
      <c r="D114" s="153"/>
      <c r="E114" s="153"/>
      <c r="F114" s="153"/>
      <c r="G114" s="117"/>
      <c r="H114" s="117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9" t="s">
        <v>55</v>
      </c>
      <c r="C115" s="149"/>
      <c r="D115" s="149"/>
      <c r="E115" s="149"/>
      <c r="F115" s="149"/>
      <c r="G115" s="117"/>
      <c r="H115" s="117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9" t="s">
        <v>56</v>
      </c>
      <c r="C116" s="149"/>
      <c r="D116" s="149"/>
      <c r="E116" s="149"/>
      <c r="F116" s="149"/>
      <c r="G116" s="117"/>
      <c r="H116" s="117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9" t="s">
        <v>57</v>
      </c>
      <c r="C117" s="149"/>
      <c r="D117" s="149"/>
      <c r="E117" s="149"/>
      <c r="F117" s="149"/>
      <c r="G117" s="117"/>
      <c r="H117" s="117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9" t="s">
        <v>58</v>
      </c>
      <c r="C118" s="149"/>
      <c r="D118" s="149"/>
      <c r="E118" s="149"/>
      <c r="F118" s="149"/>
      <c r="G118" s="117"/>
      <c r="H118" s="117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9" t="s">
        <v>59</v>
      </c>
      <c r="C119" s="149"/>
      <c r="D119" s="149"/>
      <c r="E119" s="149"/>
      <c r="F119" s="149"/>
      <c r="G119" s="117"/>
      <c r="H119" s="117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9" t="s">
        <v>60</v>
      </c>
      <c r="C120" s="149"/>
      <c r="D120" s="149"/>
      <c r="E120" s="149"/>
      <c r="F120" s="149"/>
      <c r="G120" s="117"/>
      <c r="H120" s="117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8" t="s">
        <v>61</v>
      </c>
      <c r="C121" s="148"/>
      <c r="D121" s="148"/>
      <c r="E121" s="148"/>
      <c r="F121" s="148"/>
      <c r="G121" s="117"/>
      <c r="H121" s="117"/>
    </row>
    <row r="122" spans="7:8" ht="15">
      <c r="G122" s="117"/>
      <c r="H122" s="117"/>
    </row>
    <row r="123" spans="2:8" ht="15.75">
      <c r="B123" s="32" t="s">
        <v>62</v>
      </c>
      <c r="C123" s="151"/>
      <c r="D123" s="160"/>
      <c r="E123" s="160"/>
      <c r="F123" s="152"/>
      <c r="G123" s="117"/>
      <c r="H123" s="117"/>
    </row>
    <row r="124" spans="2:8" ht="30.75" customHeight="1">
      <c r="B124" s="32" t="s">
        <v>63</v>
      </c>
      <c r="C124" s="151" t="s">
        <v>64</v>
      </c>
      <c r="D124" s="152"/>
      <c r="E124" s="151" t="s">
        <v>65</v>
      </c>
      <c r="F124" s="152"/>
      <c r="G124" s="117"/>
      <c r="H124" s="117"/>
    </row>
    <row r="125" spans="2:8" ht="30.75" customHeight="1">
      <c r="B125" s="32" t="s">
        <v>66</v>
      </c>
      <c r="C125" s="151" t="s">
        <v>67</v>
      </c>
      <c r="D125" s="152"/>
      <c r="E125" s="151" t="s">
        <v>68</v>
      </c>
      <c r="F125" s="152"/>
      <c r="G125" s="117"/>
      <c r="H125" s="117"/>
    </row>
    <row r="126" spans="2:8" ht="15" customHeight="1">
      <c r="B126" s="154" t="s">
        <v>69</v>
      </c>
      <c r="C126" s="156" t="s">
        <v>70</v>
      </c>
      <c r="D126" s="157"/>
      <c r="E126" s="156" t="s">
        <v>71</v>
      </c>
      <c r="F126" s="157"/>
      <c r="G126" s="117"/>
      <c r="H126" s="117"/>
    </row>
    <row r="127" spans="2:8" ht="15" customHeight="1">
      <c r="B127" s="155"/>
      <c r="C127" s="158"/>
      <c r="D127" s="159"/>
      <c r="E127" s="158"/>
      <c r="F127" s="159"/>
      <c r="G127" s="117"/>
      <c r="H127" s="117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2019-10-09T11:57:24Z</dcterms:modified>
  <cp:category/>
  <cp:version/>
  <cp:contentType/>
  <cp:contentStatus/>
</cp:coreProperties>
</file>