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320" windowHeight="763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<sst xmlns="http://schemas.openxmlformats.org/spreadsheetml/2006/main" count="170" uniqueCount="102">
  <si>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</si>
  <si>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</si>
  <si>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</si>
  <si>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</si>
  <si>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</si>
  <si>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</si>
  <si>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</si>
  <si>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</si>
  <si>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</si>
  <si>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</si>
  <si>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</si>
  <si>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</si>
  <si>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</si>
  <si>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</si>
  <si>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</si>
  <si>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</si>
  <si>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</si>
  <si>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</si>
  <si>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</si>
  <si>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</si>
  <si>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</si>
  <si>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</si>
  <si>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</si>
  <si>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</si>
  <si>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</si>
  <si>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</si>
  <si>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</si>
  <si>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</si>
  <si>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</si>
  <si>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</si>
  <si>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</si>
  <si>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</si>
  <si>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</si>
  <si>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</si>
  <si>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</si>
  <si>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</si>
  <si>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</si>
  <si>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</si>
  <si>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</si>
  <si>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</si>
  <si>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</si>
  <si>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</si>
  <si>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</si>
  <si>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</si>
  <si>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</si>
  <si>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</si>
  <si>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</si>
  <si>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</si>
  <si>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</si>
  <si>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</si>
  <si>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</si>
  <si>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</si>
  <si>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</si>
  <si>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</si>
  <si>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</si>
  <si>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</si>
  <si>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</si>
  <si>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</si>
  <si>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</si>
  <si>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</si>
  <si>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</si>
  <si>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</si>
  <si>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</si>
  <si>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</si>
  <si>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</si>
  <si>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</si>
  <si>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</si>
  <si>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</si>
  <si>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</si>
  <si>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</si>
  <si>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</si>
  <si>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</si>
  <si>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</si>
  <si>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</si>
  <si>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</si>
  <si>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</si>
  <si>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</si>
  <si>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</si>
  <si>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Вересень '18 (€/МT)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</si>
  <si>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</si>
  <si>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</si>
  <si>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</si>
  <si>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</si>
  <si>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</si>
  <si>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</si>
  <si>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</si>
  <si>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</si>
  <si>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</si>
  <si>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</si>
  <si>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</si>
  <si>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</si>
  <si>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</si>
  <si>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</si>
  <si>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</si>
  <si>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</si>
  <si>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</si>
  <si>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</si>
  <si>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-Травень'19</t>
  </si>
  <si>
    <t>CME - Січень'19</t>
  </si>
  <si>
    <t>CME - Березень'19</t>
  </si>
  <si>
    <t>TOCOM - Грудень  '18 (¥/МT)</t>
  </si>
  <si>
    <t>8 серпня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</si>
</sst>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3" fillId="0" borderId="10" xfId="0" applyNumberFormat="1" applyFont="1" applyFill="1" applyBorder="1" applyAlignment="1">
      <alignment horizontal="center" vertical="top" wrapText="1"/>
    </xf>
    <xf numFmtId="2" fontId="72" fillId="0" borderId="17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61" t="s">
        <v>101</v>
      </c>
      <c r="D4" s="162"/>
      <c r="E4" s="162"/>
      <c r="F4" s="163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5" t="s">
        <v>5</v>
      </c>
      <c r="D6" s="156"/>
      <c r="E6" s="158" t="s">
        <v>6</v>
      </c>
      <c r="F6" s="158"/>
      <c r="G6"/>
      <c r="H6"/>
      <c r="I6"/>
    </row>
    <row r="7" spans="2:6" s="6" customFormat="1" ht="15">
      <c r="B7" s="24" t="s">
        <v>85</v>
      </c>
      <c r="C7" s="119">
        <v>0.004</v>
      </c>
      <c r="D7" s="14">
        <v>3.706</v>
      </c>
      <c r="E7" s="119">
        <f aca="true" t="shared" si="0" ref="E7:F9">C7*39.3683</f>
        <v>0.1574732</v>
      </c>
      <c r="F7" s="13">
        <f t="shared" si="0"/>
        <v>145.8989198</v>
      </c>
    </row>
    <row r="8" spans="2:6" s="6" customFormat="1" ht="15">
      <c r="B8" s="24" t="s">
        <v>90</v>
      </c>
      <c r="C8" s="119">
        <v>0.004</v>
      </c>
      <c r="D8" s="14">
        <v>3.844</v>
      </c>
      <c r="E8" s="119">
        <f t="shared" si="0"/>
        <v>0.1574732</v>
      </c>
      <c r="F8" s="13">
        <f t="shared" si="0"/>
        <v>151.3317452</v>
      </c>
    </row>
    <row r="9" spans="2:17" s="6" customFormat="1" ht="15">
      <c r="B9" s="24" t="s">
        <v>99</v>
      </c>
      <c r="C9" s="119">
        <v>0.004</v>
      </c>
      <c r="D9" s="14">
        <v>3.96</v>
      </c>
      <c r="E9" s="119">
        <f t="shared" si="0"/>
        <v>0.1574732</v>
      </c>
      <c r="F9" s="13">
        <f>D9*39.3683</f>
        <v>155.89846799999998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39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5" t="s">
        <v>7</v>
      </c>
      <c r="D11" s="156"/>
      <c r="E11" s="155" t="s">
        <v>6</v>
      </c>
      <c r="F11" s="156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79</v>
      </c>
      <c r="C12" s="138">
        <v>2</v>
      </c>
      <c r="D12" s="13">
        <v>194.25</v>
      </c>
      <c r="E12" s="138">
        <f>C12/$D$86</f>
        <v>2.3226106143305074</v>
      </c>
      <c r="F12" s="71">
        <f aca="true" t="shared" si="1" ref="E12:F14">D12/$D$86</f>
        <v>225.58355591685054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84</v>
      </c>
      <c r="C13" s="138">
        <v>1.5</v>
      </c>
      <c r="D13" s="13">
        <v>195.75</v>
      </c>
      <c r="E13" s="138">
        <f t="shared" si="1"/>
        <v>1.7419579607478806</v>
      </c>
      <c r="F13" s="71">
        <f t="shared" si="1"/>
        <v>227.32551387759844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95</v>
      </c>
      <c r="C14" s="138">
        <v>1</v>
      </c>
      <c r="D14" s="13">
        <v>198.25</v>
      </c>
      <c r="E14" s="138">
        <f t="shared" si="1"/>
        <v>1.1613053071652537</v>
      </c>
      <c r="F14" s="71">
        <f t="shared" si="1"/>
        <v>230.22877714551157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8" t="s">
        <v>75</v>
      </c>
      <c r="D16" s="158"/>
      <c r="E16" s="155" t="s">
        <v>6</v>
      </c>
      <c r="F16" s="156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81</v>
      </c>
      <c r="C17" s="141">
        <v>0</v>
      </c>
      <c r="D17" s="87" t="s">
        <v>73</v>
      </c>
      <c r="E17" s="141">
        <f aca="true" t="shared" si="2" ref="E17:F19">C17/$D$87</f>
        <v>0</v>
      </c>
      <c r="F17" s="71" t="s">
        <v>73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91</v>
      </c>
      <c r="C18" s="138">
        <v>60</v>
      </c>
      <c r="D18" s="87">
        <v>25080</v>
      </c>
      <c r="E18" s="138">
        <f t="shared" si="2"/>
        <v>0.5416140097490522</v>
      </c>
      <c r="F18" s="71">
        <f t="shared" si="2"/>
        <v>226.3946560751038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96</v>
      </c>
      <c r="C19" s="138">
        <v>50</v>
      </c>
      <c r="D19" s="87">
        <v>24870</v>
      </c>
      <c r="E19" s="138">
        <f t="shared" si="2"/>
        <v>0.45134500812421013</v>
      </c>
      <c r="F19" s="71">
        <f t="shared" si="2"/>
        <v>224.49900704098212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6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5" t="s">
        <v>5</v>
      </c>
      <c r="D21" s="156"/>
      <c r="E21" s="158" t="s">
        <v>6</v>
      </c>
      <c r="F21" s="158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85</v>
      </c>
      <c r="C22" s="119">
        <v>0.016</v>
      </c>
      <c r="D22" s="14">
        <v>5.7</v>
      </c>
      <c r="E22" s="119">
        <f aca="true" t="shared" si="3" ref="E22:F24">C22*36.7437</f>
        <v>0.5878992</v>
      </c>
      <c r="F22" s="13">
        <f t="shared" si="3"/>
        <v>209.43909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90</v>
      </c>
      <c r="C23" s="119">
        <v>0.012</v>
      </c>
      <c r="D23" s="14">
        <v>5.92</v>
      </c>
      <c r="E23" s="119">
        <f t="shared" si="3"/>
        <v>0.4409244</v>
      </c>
      <c r="F23" s="13">
        <f t="shared" si="3"/>
        <v>217.52270399999998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99</v>
      </c>
      <c r="C24" s="119">
        <v>0.022</v>
      </c>
      <c r="D24" s="90">
        <v>6.12</v>
      </c>
      <c r="E24" s="119">
        <f t="shared" si="3"/>
        <v>0.8083613999999999</v>
      </c>
      <c r="F24" s="13">
        <f t="shared" si="3"/>
        <v>224.871444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2:18" s="6" customFormat="1" ht="15">
      <c r="B25" s="140"/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8" t="s">
        <v>9</v>
      </c>
      <c r="D26" s="158"/>
      <c r="E26" s="155" t="s">
        <v>10</v>
      </c>
      <c r="F26" s="156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78</v>
      </c>
      <c r="C27" s="138">
        <v>1.5</v>
      </c>
      <c r="D27" s="71">
        <v>214.75</v>
      </c>
      <c r="E27" s="138">
        <f aca="true" t="shared" si="4" ref="E27:F29">C27/$D$86</f>
        <v>1.7419579607478806</v>
      </c>
      <c r="F27" s="71">
        <f t="shared" si="4"/>
        <v>249.39031471373823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87</v>
      </c>
      <c r="C28" s="138">
        <v>1</v>
      </c>
      <c r="D28" s="13">
        <v>215.5</v>
      </c>
      <c r="E28" s="138">
        <f t="shared" si="4"/>
        <v>1.1613053071652537</v>
      </c>
      <c r="F28" s="71">
        <f t="shared" si="4"/>
        <v>250.2612936941122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92</v>
      </c>
      <c r="C29" s="138">
        <v>0.5</v>
      </c>
      <c r="D29" s="13">
        <v>216.25</v>
      </c>
      <c r="E29" s="138">
        <f>C29/$D$86</f>
        <v>0.5806526535826269</v>
      </c>
      <c r="F29" s="71">
        <f t="shared" si="4"/>
        <v>251.13227267448613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8" t="s">
        <v>12</v>
      </c>
      <c r="D31" s="158"/>
      <c r="E31" s="158" t="s">
        <v>10</v>
      </c>
      <c r="F31" s="158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80</v>
      </c>
      <c r="C32" s="118">
        <v>1.25</v>
      </c>
      <c r="D32" s="13">
        <v>384.5</v>
      </c>
      <c r="E32" s="118">
        <f aca="true" t="shared" si="5" ref="E32:F34">C32/$D$86</f>
        <v>1.4516316339565671</v>
      </c>
      <c r="F32" s="71">
        <f t="shared" si="5"/>
        <v>446.5218906050401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88</v>
      </c>
      <c r="C33" s="118">
        <v>0.75</v>
      </c>
      <c r="D33" s="13">
        <v>382.5</v>
      </c>
      <c r="E33" s="118">
        <f t="shared" si="5"/>
        <v>0.8709789803739403</v>
      </c>
      <c r="F33" s="71">
        <f t="shared" si="5"/>
        <v>444.19927999070956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18">
        <v>0.75</v>
      </c>
      <c r="D34" s="66">
        <v>382.75</v>
      </c>
      <c r="E34" s="118">
        <f t="shared" si="5"/>
        <v>0.8709789803739403</v>
      </c>
      <c r="F34" s="71">
        <f t="shared" si="5"/>
        <v>444.4896063175009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3" t="s">
        <v>5</v>
      </c>
      <c r="D36" s="154"/>
      <c r="E36" s="153" t="s">
        <v>6</v>
      </c>
      <c r="F36" s="154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85</v>
      </c>
      <c r="C37" s="119">
        <v>0.084</v>
      </c>
      <c r="D37" s="75">
        <v>2.642</v>
      </c>
      <c r="E37" s="119">
        <f aca="true" t="shared" si="6" ref="E37:F39">C37*58.0164</f>
        <v>4.8733776</v>
      </c>
      <c r="F37" s="71">
        <f t="shared" si="6"/>
        <v>153.27932879999997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90</v>
      </c>
      <c r="C38" s="119">
        <v>0.092</v>
      </c>
      <c r="D38" s="75">
        <v>2.73</v>
      </c>
      <c r="E38" s="119">
        <f t="shared" si="6"/>
        <v>5.337508799999999</v>
      </c>
      <c r="F38" s="71">
        <f t="shared" si="6"/>
        <v>158.384772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99</v>
      </c>
      <c r="C39" s="119">
        <v>0.094</v>
      </c>
      <c r="D39" s="75">
        <v>2.784</v>
      </c>
      <c r="E39" s="119">
        <f t="shared" si="6"/>
        <v>5.453541599999999</v>
      </c>
      <c r="F39" s="71">
        <f t="shared" si="6"/>
        <v>161.51765759999998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9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3" t="s">
        <v>5</v>
      </c>
      <c r="D41" s="154"/>
      <c r="E41" s="153" t="s">
        <v>6</v>
      </c>
      <c r="F41" s="154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86</v>
      </c>
      <c r="C42" s="119">
        <v>0.044</v>
      </c>
      <c r="D42" s="75">
        <v>8.94</v>
      </c>
      <c r="E42" s="119">
        <f aca="true" t="shared" si="7" ref="E42:F44">C42*36.7437</f>
        <v>1.6167227999999998</v>
      </c>
      <c r="F42" s="71">
        <f t="shared" si="7"/>
        <v>328.48867799999994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85</v>
      </c>
      <c r="C43" s="119">
        <v>0.044</v>
      </c>
      <c r="D43" s="75">
        <v>8.994</v>
      </c>
      <c r="E43" s="119">
        <f t="shared" si="7"/>
        <v>1.6167227999999998</v>
      </c>
      <c r="F43" s="71">
        <f t="shared" si="7"/>
        <v>330.4728378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83</v>
      </c>
      <c r="C44" s="119">
        <v>0.046</v>
      </c>
      <c r="D44" s="75">
        <v>9.1</v>
      </c>
      <c r="E44" s="119">
        <f t="shared" si="7"/>
        <v>1.6902101999999999</v>
      </c>
      <c r="F44" s="71">
        <f t="shared" si="7"/>
        <v>334.36767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8" t="s">
        <v>74</v>
      </c>
      <c r="D46" s="158"/>
      <c r="E46" s="155" t="s">
        <v>6</v>
      </c>
      <c r="F46" s="156"/>
      <c r="G46" s="23"/>
      <c r="H46" s="23"/>
      <c r="I46" s="23"/>
      <c r="K46" s="23"/>
      <c r="L46" s="23"/>
      <c r="M46" s="23"/>
    </row>
    <row r="47" spans="2:13" s="6" customFormat="1" ht="15">
      <c r="B47" s="24" t="s">
        <v>82</v>
      </c>
      <c r="C47" s="137">
        <v>0</v>
      </c>
      <c r="D47" s="88" t="s">
        <v>73</v>
      </c>
      <c r="E47" s="141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89</v>
      </c>
      <c r="C48" s="137">
        <v>0</v>
      </c>
      <c r="D48" s="88" t="s">
        <v>73</v>
      </c>
      <c r="E48" s="141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100</v>
      </c>
      <c r="C49" s="137">
        <v>0</v>
      </c>
      <c r="D49" s="88" t="s">
        <v>73</v>
      </c>
      <c r="E49" s="141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2" customFormat="1" ht="15">
      <c r="B52" s="24" t="s">
        <v>86</v>
      </c>
      <c r="C52" s="119">
        <v>4.4</v>
      </c>
      <c r="D52" s="76">
        <v>337.1</v>
      </c>
      <c r="E52" s="119">
        <f aca="true" t="shared" si="8" ref="E52:F54">C52*1.1023</f>
        <v>4.85012</v>
      </c>
      <c r="F52" s="76">
        <f t="shared" si="8"/>
        <v>371.58533000000006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85</v>
      </c>
      <c r="C53" s="119">
        <v>4.5</v>
      </c>
      <c r="D53" s="76">
        <v>335.1</v>
      </c>
      <c r="E53" s="119">
        <f t="shared" si="8"/>
        <v>4.96035</v>
      </c>
      <c r="F53" s="76">
        <f t="shared" si="8"/>
        <v>369.38073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83</v>
      </c>
      <c r="C54" s="119">
        <v>4.8</v>
      </c>
      <c r="D54" s="104">
        <v>330</v>
      </c>
      <c r="E54" s="119">
        <f>C54*1.1023</f>
        <v>5.29104</v>
      </c>
      <c r="F54" s="76">
        <f t="shared" si="8"/>
        <v>363.759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42"/>
      <c r="D55" s="66"/>
      <c r="E55" s="13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3" t="s">
        <v>18</v>
      </c>
      <c r="D56" s="154"/>
      <c r="E56" s="153" t="s">
        <v>19</v>
      </c>
      <c r="F56" s="154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86</v>
      </c>
      <c r="C57" s="138">
        <v>0.14</v>
      </c>
      <c r="D57" s="71">
        <v>28.45</v>
      </c>
      <c r="E57" s="138">
        <f aca="true" t="shared" si="9" ref="E57:F59">C57/454*1000</f>
        <v>0.30837004405286345</v>
      </c>
      <c r="F57" s="71">
        <f t="shared" si="9"/>
        <v>62.66519823788547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85</v>
      </c>
      <c r="C58" s="138">
        <v>0.16</v>
      </c>
      <c r="D58" s="71">
        <v>28.59</v>
      </c>
      <c r="E58" s="138">
        <f t="shared" si="9"/>
        <v>0.3524229074889868</v>
      </c>
      <c r="F58" s="71">
        <f t="shared" si="9"/>
        <v>62.97356828193833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83</v>
      </c>
      <c r="C59" s="138">
        <v>0.17</v>
      </c>
      <c r="D59" s="71">
        <v>28.5</v>
      </c>
      <c r="E59" s="138">
        <f t="shared" si="9"/>
        <v>0.3744493392070485</v>
      </c>
      <c r="F59" s="71">
        <f t="shared" si="9"/>
        <v>62.77533039647577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3" t="s">
        <v>21</v>
      </c>
      <c r="D61" s="154"/>
      <c r="E61" s="153" t="s">
        <v>6</v>
      </c>
      <c r="F61" s="154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85</v>
      </c>
      <c r="C62" s="116">
        <v>0.26</v>
      </c>
      <c r="D62" s="75">
        <v>10.645</v>
      </c>
      <c r="E62" s="116">
        <f aca="true" t="shared" si="10" ref="E62:F64">C62*22.026</f>
        <v>5.7267600000000005</v>
      </c>
      <c r="F62" s="71">
        <f t="shared" si="10"/>
        <v>234.46677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93</v>
      </c>
      <c r="C63" s="116">
        <v>0.215</v>
      </c>
      <c r="D63" s="75">
        <v>10.82</v>
      </c>
      <c r="E63" s="116">
        <f t="shared" si="10"/>
        <v>4.73559</v>
      </c>
      <c r="F63" s="71">
        <f t="shared" si="10"/>
        <v>238.32132000000001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98</v>
      </c>
      <c r="C64" s="116">
        <v>0.195</v>
      </c>
      <c r="D64" s="75">
        <v>11.055</v>
      </c>
      <c r="E64" s="116">
        <f t="shared" si="10"/>
        <v>4.29507</v>
      </c>
      <c r="F64" s="71">
        <f t="shared" si="10"/>
        <v>243.49742999999998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9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3" t="s">
        <v>23</v>
      </c>
      <c r="D66" s="154"/>
      <c r="E66" s="153" t="s">
        <v>24</v>
      </c>
      <c r="F66" s="154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86</v>
      </c>
      <c r="C67" s="116">
        <v>0.032</v>
      </c>
      <c r="D67" s="75">
        <v>1.389</v>
      </c>
      <c r="E67" s="116">
        <f aca="true" t="shared" si="11" ref="E67:F69">C67/3.785</f>
        <v>0.00845442536327609</v>
      </c>
      <c r="F67" s="71">
        <f t="shared" si="11"/>
        <v>0.36697490092470275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85</v>
      </c>
      <c r="C68" s="116">
        <v>0.03</v>
      </c>
      <c r="D68" s="75">
        <v>1.387</v>
      </c>
      <c r="E68" s="116">
        <f t="shared" si="11"/>
        <v>0.007926023778071334</v>
      </c>
      <c r="F68" s="71">
        <f t="shared" si="11"/>
        <v>0.366446499339498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83</v>
      </c>
      <c r="C69" s="116">
        <v>0.025</v>
      </c>
      <c r="D69" s="75">
        <v>1.381</v>
      </c>
      <c r="E69" s="116">
        <f t="shared" si="11"/>
        <v>0.0066050198150594455</v>
      </c>
      <c r="F69" s="71">
        <f t="shared" si="11"/>
        <v>0.3648612945838837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53" t="s">
        <v>26</v>
      </c>
      <c r="D71" s="154"/>
      <c r="E71" s="153" t="s">
        <v>27</v>
      </c>
      <c r="F71" s="154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86</v>
      </c>
      <c r="C72" s="134">
        <v>0.002</v>
      </c>
      <c r="D72" s="129">
        <v>0.81825</v>
      </c>
      <c r="E72" s="134">
        <f>C72/454*100</f>
        <v>0.00044052863436123345</v>
      </c>
      <c r="F72" s="77">
        <f>D72/454*1000</f>
        <v>1.8023127753303967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85</v>
      </c>
      <c r="C73" s="134">
        <v>0.005</v>
      </c>
      <c r="D73" s="129">
        <v>0.86</v>
      </c>
      <c r="E73" s="134">
        <f>C73/454*100</f>
        <v>0.0011013215859030838</v>
      </c>
      <c r="F73" s="77">
        <f>D73/454*1000</f>
        <v>1.894273127753304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83</v>
      </c>
      <c r="C74" s="134">
        <v>0.0045</v>
      </c>
      <c r="D74" s="129">
        <v>0.88425</v>
      </c>
      <c r="E74" s="134">
        <f>C74/454*100</f>
        <v>0.0009911894273127752</v>
      </c>
      <c r="F74" s="77">
        <f>D74/454*1000</f>
        <v>1.9476872246696035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60" t="s">
        <v>26</v>
      </c>
      <c r="D76" s="160"/>
      <c r="E76" s="153" t="s">
        <v>29</v>
      </c>
      <c r="F76" s="154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83</v>
      </c>
      <c r="C77" s="139">
        <v>0.0007</v>
      </c>
      <c r="D77" s="130">
        <v>0.1081</v>
      </c>
      <c r="E77" s="139">
        <f aca="true" t="shared" si="12" ref="E77:F79">C77/454*1000000</f>
        <v>1.5418502202643172</v>
      </c>
      <c r="F77" s="71">
        <f t="shared" si="12"/>
        <v>238.1057268722467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94</v>
      </c>
      <c r="C78" s="139">
        <v>0.0009</v>
      </c>
      <c r="D78" s="130" t="s">
        <v>73</v>
      </c>
      <c r="E78" s="139">
        <f t="shared" si="12"/>
        <v>1.9823788546255507</v>
      </c>
      <c r="F78" s="71" t="s">
        <v>73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97</v>
      </c>
      <c r="C79" s="139">
        <v>0.0011</v>
      </c>
      <c r="D79" s="130" t="s">
        <v>73</v>
      </c>
      <c r="E79" s="139">
        <f t="shared" si="12"/>
        <v>2.4229074889867843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1.1613</v>
      </c>
      <c r="F85" s="131">
        <v>0.009</v>
      </c>
      <c r="G85" s="131">
        <v>1.2879</v>
      </c>
      <c r="H85" s="131">
        <v>1.007</v>
      </c>
      <c r="I85" s="131">
        <v>0.7684</v>
      </c>
      <c r="J85" s="131">
        <v>0.7442</v>
      </c>
      <c r="K85" s="131">
        <v>0.1274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0.8611</v>
      </c>
      <c r="E86" s="132" t="s">
        <v>73</v>
      </c>
      <c r="F86" s="132">
        <v>0.0078</v>
      </c>
      <c r="G86" s="132">
        <v>1.109</v>
      </c>
      <c r="H86" s="132">
        <v>0.8672</v>
      </c>
      <c r="I86" s="132">
        <v>0.6617</v>
      </c>
      <c r="J86" s="132">
        <v>0.6408</v>
      </c>
      <c r="K86" s="132">
        <v>0.1097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110.78</v>
      </c>
      <c r="E87" s="131">
        <v>128.6488</v>
      </c>
      <c r="F87" s="131" t="s">
        <v>73</v>
      </c>
      <c r="G87" s="131">
        <v>142.6736</v>
      </c>
      <c r="H87" s="131">
        <v>111.5609</v>
      </c>
      <c r="I87" s="131">
        <v>85.1237</v>
      </c>
      <c r="J87" s="131">
        <v>82.4425</v>
      </c>
      <c r="K87" s="131">
        <v>14.1139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0.7765</v>
      </c>
      <c r="E88" s="132">
        <v>0.9017</v>
      </c>
      <c r="F88" s="132">
        <v>0.007</v>
      </c>
      <c r="G88" s="132" t="s">
        <v>73</v>
      </c>
      <c r="H88" s="132">
        <v>0.7819</v>
      </c>
      <c r="I88" s="132">
        <v>0.5966</v>
      </c>
      <c r="J88" s="132">
        <v>0.5778</v>
      </c>
      <c r="K88" s="132">
        <v>0.0989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0.993</v>
      </c>
      <c r="E89" s="131">
        <v>1.1532</v>
      </c>
      <c r="F89" s="131">
        <v>0.009</v>
      </c>
      <c r="G89" s="131">
        <v>1.2789</v>
      </c>
      <c r="H89" s="131" t="s">
        <v>73</v>
      </c>
      <c r="I89" s="131">
        <v>0.763</v>
      </c>
      <c r="J89" s="131">
        <v>0.739</v>
      </c>
      <c r="K89" s="131">
        <v>0.1265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1.3014</v>
      </c>
      <c r="E90" s="132">
        <v>1.5113</v>
      </c>
      <c r="F90" s="132">
        <v>0.0118</v>
      </c>
      <c r="G90" s="132">
        <v>1.6761</v>
      </c>
      <c r="H90" s="132">
        <v>1.3106</v>
      </c>
      <c r="I90" s="132" t="s">
        <v>73</v>
      </c>
      <c r="J90" s="132">
        <v>0.9685</v>
      </c>
      <c r="K90" s="132">
        <v>0.1658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1.3437</v>
      </c>
      <c r="E91" s="131">
        <v>1.5605</v>
      </c>
      <c r="F91" s="131">
        <v>0.0121</v>
      </c>
      <c r="G91" s="131">
        <v>1.7306</v>
      </c>
      <c r="H91" s="131">
        <v>1.3532</v>
      </c>
      <c r="I91" s="131">
        <v>1.0325</v>
      </c>
      <c r="J91" s="131" t="s">
        <v>73</v>
      </c>
      <c r="K91" s="131">
        <v>0.1712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7.849</v>
      </c>
      <c r="E92" s="132">
        <v>9.115</v>
      </c>
      <c r="F92" s="132">
        <v>0.0709</v>
      </c>
      <c r="G92" s="132">
        <v>10.1087</v>
      </c>
      <c r="H92" s="132">
        <v>7.9043</v>
      </c>
      <c r="I92" s="132">
        <v>6.0312</v>
      </c>
      <c r="J92" s="132">
        <v>5.8412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7" t="s">
        <v>55</v>
      </c>
      <c r="C114" s="157"/>
      <c r="D114" s="157"/>
      <c r="E114" s="157"/>
      <c r="F114" s="157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3" t="s">
        <v>56</v>
      </c>
      <c r="C115" s="143"/>
      <c r="D115" s="143"/>
      <c r="E115" s="143"/>
      <c r="F115" s="143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3" t="s">
        <v>57</v>
      </c>
      <c r="C116" s="143"/>
      <c r="D116" s="143"/>
      <c r="E116" s="143"/>
      <c r="F116" s="143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3" t="s">
        <v>58</v>
      </c>
      <c r="C117" s="143"/>
      <c r="D117" s="143"/>
      <c r="E117" s="143"/>
      <c r="F117" s="143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3" t="s">
        <v>59</v>
      </c>
      <c r="C118" s="143"/>
      <c r="D118" s="143"/>
      <c r="E118" s="143"/>
      <c r="F118" s="143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3" t="s">
        <v>60</v>
      </c>
      <c r="C119" s="143"/>
      <c r="D119" s="143"/>
      <c r="E119" s="143"/>
      <c r="F119" s="143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3" t="s">
        <v>61</v>
      </c>
      <c r="C120" s="143"/>
      <c r="D120" s="143"/>
      <c r="E120" s="143"/>
      <c r="F120" s="143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9" t="s">
        <v>62</v>
      </c>
      <c r="C121" s="159"/>
      <c r="D121" s="159"/>
      <c r="E121" s="159"/>
      <c r="F121" s="159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50"/>
      <c r="D123" s="152"/>
      <c r="E123" s="152"/>
      <c r="F123" s="151"/>
      <c r="G123" s="123"/>
      <c r="H123" s="123"/>
    </row>
    <row r="124" spans="2:8" ht="30.75" customHeight="1">
      <c r="B124" s="32" t="s">
        <v>64</v>
      </c>
      <c r="C124" s="150" t="s">
        <v>65</v>
      </c>
      <c r="D124" s="151"/>
      <c r="E124" s="150" t="s">
        <v>66</v>
      </c>
      <c r="F124" s="151"/>
      <c r="G124" s="123"/>
      <c r="H124" s="123"/>
    </row>
    <row r="125" spans="2:8" ht="30.75" customHeight="1">
      <c r="B125" s="32" t="s">
        <v>67</v>
      </c>
      <c r="C125" s="150" t="s">
        <v>68</v>
      </c>
      <c r="D125" s="151"/>
      <c r="E125" s="150" t="s">
        <v>69</v>
      </c>
      <c r="F125" s="151"/>
      <c r="G125" s="123"/>
      <c r="H125" s="123"/>
    </row>
    <row r="126" spans="2:8" ht="15" customHeight="1">
      <c r="B126" s="144" t="s">
        <v>70</v>
      </c>
      <c r="C126" s="146" t="s">
        <v>71</v>
      </c>
      <c r="D126" s="147"/>
      <c r="E126" s="146" t="s">
        <v>72</v>
      </c>
      <c r="F126" s="147"/>
      <c r="G126" s="123"/>
      <c r="H126" s="123"/>
    </row>
    <row r="127" spans="2:8" ht="15" customHeight="1">
      <c r="B127" s="145"/>
      <c r="C127" s="148"/>
      <c r="D127" s="149"/>
      <c r="E127" s="148"/>
      <c r="F127" s="149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2018-08-09T04:51:17Z</dcterms:modified>
  <cp:category/>
  <cp:version/>
  <cp:contentType/>
  <cp:contentStatus/>
</cp:coreProperties>
</file>