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<sst xmlns="http://schemas.openxmlformats.org/spreadsheetml/2006/main" count="160" uniqueCount="109">
  <si>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</si>
  <si>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</si>
  <si>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</si>
  <si>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</si>
  <si>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</si>
  <si>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</si>
  <si>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</si>
  <si>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</si>
  <si>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</si>
  <si>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</si>
  <si>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</si>
  <si>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</si>
  <si>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</si>
  <si>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</si>
  <si>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</si>
  <si>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</si>
  <si>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</si>
  <si>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</si>
  <si>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</si>
  <si>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</si>
  <si>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</si>
  <si>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</si>
  <si>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</si>
  <si>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</si>
  <si>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</si>
  <si>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</si>
  <si>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</si>
  <si>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</si>
  <si>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</si>
  <si>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</si>
  <si>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</si>
  <si>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</si>
  <si>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</si>
  <si>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</si>
  <si>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</si>
  <si>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</si>
  <si>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</si>
  <si>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</si>
  <si>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</si>
  <si>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</si>
  <si>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</si>
  <si>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</si>
  <si>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</si>
  <si>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</si>
  <si>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</si>
  <si>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</si>
  <si>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</si>
  <si>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</si>
  <si>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</si>
  <si>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</si>
  <si>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</si>
  <si>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</si>
  <si>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</si>
  <si>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</si>
  <si>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</si>
  <si>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</si>
  <si>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</si>
  <si>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</si>
  <si>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</si>
  <si>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</si>
  <si>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</si>
  <si>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</si>
  <si>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</si>
  <si>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</si>
  <si>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</si>
  <si>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</si>
  <si>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</si>
  <si>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</si>
  <si>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</si>
  <si>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</si>
  <si>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</si>
  <si>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</si>
  <si>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</si>
  <si>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</si>
  <si>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</si>
  <si>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</si>
  <si>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</si>
  <si>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</si>
  <si>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</si>
  <si>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</si>
  <si>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</si>
  <si>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</si>
  <si>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</si>
  <si>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</si>
  <si>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</si>
  <si>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</si>
  <si>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</si>
  <si>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</si>
  <si>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</si>
  <si>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</si>
  <si>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</si>
  <si>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</si>
  <si>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</si>
  <si>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</si>
  <si>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</si>
  <si>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</si>
  <si>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</si>
  <si>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</si>
  <si>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</si>
  <si>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</si>
  <si>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</si>
  <si>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</si>
  <si>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</si>
  <si>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</si>
  <si>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</si>
  <si>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</si>
  <si>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07 листопада 2016 року</t>
  </si>
  <si>
    <t>Euronext - Червень '17 (€/МT)</t>
  </si>
  <si>
    <t>TOCOM - Грудень '16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</si>
</sst>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106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88</v>
      </c>
      <c r="C7" s="139">
        <v>0.024</v>
      </c>
      <c r="D7" s="14">
        <v>3.46</v>
      </c>
      <c r="E7" s="139">
        <f aca="true" t="shared" si="0" ref="E7:F9">C7*39.3683</f>
        <v>0.9448392</v>
      </c>
      <c r="F7" s="13">
        <f t="shared" si="0"/>
        <v>136.214318</v>
      </c>
    </row>
    <row r="8" spans="2:6" s="6" customFormat="1" ht="15">
      <c r="B8" s="25" t="s">
        <v>93</v>
      </c>
      <c r="C8" s="139">
        <v>0.022</v>
      </c>
      <c r="D8" s="14">
        <v>3.55</v>
      </c>
      <c r="E8" s="139">
        <f t="shared" si="0"/>
        <v>0.8661026</v>
      </c>
      <c r="F8" s="13">
        <f t="shared" si="0"/>
        <v>139.757465</v>
      </c>
    </row>
    <row r="9" spans="2:17" s="6" customFormat="1" ht="15">
      <c r="B9" s="25" t="s">
        <v>99</v>
      </c>
      <c r="C9" s="139">
        <v>0.02</v>
      </c>
      <c r="D9" s="14">
        <v>3.636</v>
      </c>
      <c r="E9" s="139">
        <f t="shared" si="0"/>
        <v>0.787366</v>
      </c>
      <c r="F9" s="13">
        <f t="shared" si="0"/>
        <v>143.1431388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90</v>
      </c>
      <c r="C12" s="140">
        <v>0.46</v>
      </c>
      <c r="D12" s="13">
        <v>162.25</v>
      </c>
      <c r="E12" s="140">
        <f>C12/$D$86</f>
        <v>0.5082311346812507</v>
      </c>
      <c r="F12" s="79">
        <f>D12/D86</f>
        <v>179.2619600044194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0">
        <v>0.45</v>
      </c>
      <c r="D13" s="13">
        <v>164.25</v>
      </c>
      <c r="E13" s="140">
        <f>C13/$D$86</f>
        <v>0.49718263175339744</v>
      </c>
      <c r="F13" s="79">
        <f>D13/D86</f>
        <v>181.47166058999005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107</v>
      </c>
      <c r="C14" s="140">
        <v>0.89</v>
      </c>
      <c r="D14" s="13">
        <v>167.5</v>
      </c>
      <c r="E14" s="140">
        <f>C14/$D$86</f>
        <v>0.9833167605789416</v>
      </c>
      <c r="F14" s="79">
        <f>D14/D86</f>
        <v>185.06242404154236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3">
        <v>30</v>
      </c>
      <c r="D17" s="102">
        <v>20570</v>
      </c>
      <c r="E17" s="143">
        <f aca="true" t="shared" si="1" ref="E17:F19">C17/$D$87</f>
        <v>0.28735632183908044</v>
      </c>
      <c r="F17" s="79">
        <f t="shared" si="1"/>
        <v>197.03065134099614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3">
        <v>150</v>
      </c>
      <c r="D18" s="102">
        <v>20150</v>
      </c>
      <c r="E18" s="143">
        <f t="shared" si="1"/>
        <v>1.4367816091954022</v>
      </c>
      <c r="F18" s="79">
        <f t="shared" si="1"/>
        <v>193.00766283524902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3">
        <v>330</v>
      </c>
      <c r="D19" s="102">
        <v>19250</v>
      </c>
      <c r="E19" s="143">
        <f t="shared" si="1"/>
        <v>3.160919540229885</v>
      </c>
      <c r="F19" s="79">
        <f t="shared" si="1"/>
        <v>184.3869731800766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88</v>
      </c>
      <c r="C22" s="139">
        <v>0.042</v>
      </c>
      <c r="D22" s="14">
        <v>4.106</v>
      </c>
      <c r="E22" s="139">
        <f aca="true" t="shared" si="2" ref="E22:F24">C22*36.7437</f>
        <v>1.5432354</v>
      </c>
      <c r="F22" s="13">
        <f t="shared" si="2"/>
        <v>150.86963219999998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93</v>
      </c>
      <c r="C23" s="139">
        <v>0.042</v>
      </c>
      <c r="D23" s="14">
        <v>4.282</v>
      </c>
      <c r="E23" s="139">
        <f t="shared" si="2"/>
        <v>1.5432354</v>
      </c>
      <c r="F23" s="13">
        <f t="shared" si="2"/>
        <v>157.33652339999998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99</v>
      </c>
      <c r="C24" s="139">
        <v>0.032</v>
      </c>
      <c r="D24" s="106">
        <v>4.436</v>
      </c>
      <c r="E24" s="139">
        <f t="shared" si="2"/>
        <v>1.1757984</v>
      </c>
      <c r="F24" s="13">
        <f t="shared" si="2"/>
        <v>162.99505319999997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98</v>
      </c>
      <c r="C27" s="140">
        <v>1.08</v>
      </c>
      <c r="D27" s="79">
        <v>160</v>
      </c>
      <c r="E27" s="140">
        <f>C27/$D$86</f>
        <v>1.193238316208154</v>
      </c>
      <c r="F27" s="79">
        <f>D27/D86</f>
        <v>176.77604684565242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95</v>
      </c>
      <c r="C28" s="140">
        <v>0.45</v>
      </c>
      <c r="D28" s="13">
        <v>167</v>
      </c>
      <c r="E28" s="140">
        <f>C28/$D$86</f>
        <v>0.49718263175339744</v>
      </c>
      <c r="F28" s="79">
        <f>D28/D86</f>
        <v>184.5099988951497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0">
        <v>0.58</v>
      </c>
      <c r="D29" s="13">
        <v>170.5</v>
      </c>
      <c r="E29" s="140">
        <f>C29/$D$86</f>
        <v>0.64081316981549</v>
      </c>
      <c r="F29" s="79">
        <f>D29/D86</f>
        <v>188.37697491989834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86</v>
      </c>
      <c r="C32" s="140">
        <v>0.32</v>
      </c>
      <c r="D32" s="13">
        <v>389.5</v>
      </c>
      <c r="E32" s="140">
        <f>C32/$D$86</f>
        <v>0.3535520936913048</v>
      </c>
      <c r="F32" s="79">
        <f>D32/D86</f>
        <v>430.33918903988507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96</v>
      </c>
      <c r="C33" s="140">
        <v>0.13</v>
      </c>
      <c r="D33" s="13">
        <v>389.5</v>
      </c>
      <c r="E33" s="140">
        <f>C33/$D$86</f>
        <v>0.14363053806209258</v>
      </c>
      <c r="F33" s="79">
        <f>D33/$D$86</f>
        <v>430.33918903988507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104</v>
      </c>
      <c r="C34" s="172">
        <v>0</v>
      </c>
      <c r="D34" s="73">
        <v>370</v>
      </c>
      <c r="E34" s="172">
        <f>C34/$D$86</f>
        <v>0</v>
      </c>
      <c r="F34" s="79">
        <f>D34/$D$86</f>
        <v>408.7946083305712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88</v>
      </c>
      <c r="C37" s="139">
        <v>0.002</v>
      </c>
      <c r="D37" s="83">
        <v>2.282</v>
      </c>
      <c r="E37" s="139">
        <f aca="true" t="shared" si="3" ref="E37:F39">C37*58.0164</f>
        <v>0.11603279999999999</v>
      </c>
      <c r="F37" s="79">
        <f t="shared" si="3"/>
        <v>132.3934248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93</v>
      </c>
      <c r="C38" s="144">
        <v>0.014</v>
      </c>
      <c r="D38" s="83">
        <v>2.26</v>
      </c>
      <c r="E38" s="144">
        <f t="shared" si="3"/>
        <v>0.8122296</v>
      </c>
      <c r="F38" s="79">
        <f t="shared" si="3"/>
        <v>131.11706399999997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99</v>
      </c>
      <c r="C39" s="144">
        <v>0.02</v>
      </c>
      <c r="D39" s="83">
        <v>2.274</v>
      </c>
      <c r="E39" s="144">
        <f t="shared" si="3"/>
        <v>1.160328</v>
      </c>
      <c r="F39" s="79">
        <f t="shared" si="3"/>
        <v>131.9292936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4">
        <v>0.076</v>
      </c>
      <c r="D42" s="83">
        <v>9.894</v>
      </c>
      <c r="E42" s="144">
        <f aca="true" t="shared" si="4" ref="E42:F44">C42*36.7437</f>
        <v>2.7925211999999995</v>
      </c>
      <c r="F42" s="79">
        <f t="shared" si="4"/>
        <v>363.54216779999996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94</v>
      </c>
      <c r="C43" s="144">
        <v>0.076</v>
      </c>
      <c r="D43" s="83">
        <v>9.98</v>
      </c>
      <c r="E43" s="144">
        <f t="shared" si="4"/>
        <v>2.7925211999999995</v>
      </c>
      <c r="F43" s="79">
        <f t="shared" si="4"/>
        <v>366.70212599999996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4">
        <v>0.082</v>
      </c>
      <c r="D44" s="83">
        <v>10.06</v>
      </c>
      <c r="E44" s="144">
        <f t="shared" si="4"/>
        <v>3.0129834</v>
      </c>
      <c r="F44" s="79">
        <f t="shared" si="4"/>
        <v>369.641622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108</v>
      </c>
      <c r="C47" s="149">
        <v>0</v>
      </c>
      <c r="D47" s="103">
        <v>50500</v>
      </c>
      <c r="E47" s="146">
        <f aca="true" t="shared" si="5" ref="E47:F49">C47/$D$87</f>
        <v>0</v>
      </c>
      <c r="F47" s="79">
        <f t="shared" si="5"/>
        <v>483.7164750957854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8">
        <v>500</v>
      </c>
      <c r="D48" s="103">
        <v>45500</v>
      </c>
      <c r="E48" s="139">
        <f t="shared" si="5"/>
        <v>4.7892720306513406</v>
      </c>
      <c r="F48" s="79">
        <f t="shared" si="5"/>
        <v>435.823754789272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9">
        <v>0</v>
      </c>
      <c r="D49" s="103">
        <v>46500</v>
      </c>
      <c r="E49" s="146">
        <f t="shared" si="5"/>
        <v>0</v>
      </c>
      <c r="F49" s="79">
        <f t="shared" si="5"/>
        <v>445.4022988505747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88</v>
      </c>
      <c r="C52" s="144">
        <v>2.9</v>
      </c>
      <c r="D52" s="84">
        <v>312.1</v>
      </c>
      <c r="E52" s="144">
        <f aca="true" t="shared" si="6" ref="E52:F54">C52*1.1023</f>
        <v>3.19667</v>
      </c>
      <c r="F52" s="84">
        <f t="shared" si="6"/>
        <v>344.02783000000005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4">
        <v>3</v>
      </c>
      <c r="D53" s="84">
        <v>314</v>
      </c>
      <c r="E53" s="144">
        <f t="shared" si="6"/>
        <v>3.3069</v>
      </c>
      <c r="F53" s="84">
        <f t="shared" si="6"/>
        <v>346.1222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4">
        <v>3</v>
      </c>
      <c r="D54" s="124">
        <v>315.4</v>
      </c>
      <c r="E54" s="144">
        <f t="shared" si="6"/>
        <v>3.3069</v>
      </c>
      <c r="F54" s="84">
        <f t="shared" si="6"/>
        <v>347.66542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3">
        <v>0.08</v>
      </c>
      <c r="D57" s="79">
        <v>34.82</v>
      </c>
      <c r="E57" s="143">
        <f aca="true" t="shared" si="7" ref="E57:F59">C57/454*1000</f>
        <v>0.1762114537444934</v>
      </c>
      <c r="F57" s="79">
        <f t="shared" si="7"/>
        <v>76.69603524229075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3">
        <v>0.07</v>
      </c>
      <c r="D58" s="79">
        <v>35.07</v>
      </c>
      <c r="E58" s="143">
        <f t="shared" si="7"/>
        <v>0.15418502202643172</v>
      </c>
      <c r="F58" s="79">
        <f t="shared" si="7"/>
        <v>77.24669603524228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3">
        <v>0.08</v>
      </c>
      <c r="D59" s="79">
        <v>35.25</v>
      </c>
      <c r="E59" s="143">
        <f t="shared" si="7"/>
        <v>0.1762114537444934</v>
      </c>
      <c r="F59" s="79">
        <f t="shared" si="7"/>
        <v>77.6431718061674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9">
        <v>0.06</v>
      </c>
      <c r="D62" s="83">
        <v>9.605</v>
      </c>
      <c r="E62" s="139">
        <f aca="true" t="shared" si="8" ref="E62:F64">C62*22.026</f>
        <v>1.3215599999999998</v>
      </c>
      <c r="F62" s="79">
        <f t="shared" si="8"/>
        <v>211.55973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9">
        <v>0.08</v>
      </c>
      <c r="D63" s="83">
        <v>9.805</v>
      </c>
      <c r="E63" s="139">
        <f t="shared" si="8"/>
        <v>1.76208</v>
      </c>
      <c r="F63" s="79">
        <f t="shared" si="8"/>
        <v>215.96492999999998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93</v>
      </c>
      <c r="C64" s="139">
        <v>0.075</v>
      </c>
      <c r="D64" s="83">
        <v>10.06</v>
      </c>
      <c r="E64" s="139">
        <f t="shared" si="8"/>
        <v>1.65195</v>
      </c>
      <c r="F64" s="79">
        <f t="shared" si="8"/>
        <v>221.58156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88</v>
      </c>
      <c r="C67" s="144">
        <v>0.005</v>
      </c>
      <c r="D67" s="83">
        <v>1.553</v>
      </c>
      <c r="E67" s="144">
        <f aca="true" t="shared" si="9" ref="E67:F69">C67/3.785</f>
        <v>0.001321003963011889</v>
      </c>
      <c r="F67" s="79">
        <f t="shared" si="9"/>
        <v>0.4103038309114927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94</v>
      </c>
      <c r="C68" s="144">
        <v>0.002</v>
      </c>
      <c r="D68" s="83">
        <v>1.492</v>
      </c>
      <c r="E68" s="144">
        <f t="shared" si="9"/>
        <v>0.0005284015852047556</v>
      </c>
      <c r="F68" s="79">
        <f t="shared" si="9"/>
        <v>0.39418758256274766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105</v>
      </c>
      <c r="C69" s="144">
        <v>0.002</v>
      </c>
      <c r="D69" s="83">
        <v>1.488</v>
      </c>
      <c r="E69" s="144">
        <f t="shared" si="9"/>
        <v>0.0005284015852047556</v>
      </c>
      <c r="F69" s="79">
        <f t="shared" si="9"/>
        <v>0.39313077939233815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89</v>
      </c>
      <c r="C72" s="173">
        <v>0.01</v>
      </c>
      <c r="D72" s="87">
        <v>0.88925</v>
      </c>
      <c r="E72" s="173">
        <f>C72/454*100</f>
        <v>0.0022026431718061676</v>
      </c>
      <c r="F72" s="85">
        <f>D72/454*1000</f>
        <v>1.9587004405286343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88</v>
      </c>
      <c r="C73" s="173">
        <v>0.00975</v>
      </c>
      <c r="D73" s="87">
        <v>0.9275</v>
      </c>
      <c r="E73" s="173">
        <f>C73/454*100</f>
        <v>0.0021475770925110135</v>
      </c>
      <c r="F73" s="85">
        <f>D73/454*1000</f>
        <v>2.04295154185022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94</v>
      </c>
      <c r="C74" s="147">
        <v>0.00075</v>
      </c>
      <c r="D74" s="87">
        <v>0.9725</v>
      </c>
      <c r="E74" s="147">
        <f>C74/454*100</f>
        <v>0.00016519823788546255</v>
      </c>
      <c r="F74" s="85">
        <f>D74/454*1000</f>
        <v>2.142070484581498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50">
        <v>0.0054</v>
      </c>
      <c r="D77" s="107">
        <v>0.2221</v>
      </c>
      <c r="E77" s="150">
        <f aca="true" t="shared" si="10" ref="E77:F79">C77/454*1000000</f>
        <v>11.894273127753303</v>
      </c>
      <c r="F77" s="79">
        <f t="shared" si="10"/>
        <v>489.2070484581498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50">
        <v>0.0046</v>
      </c>
      <c r="D78" s="107">
        <v>0.2164</v>
      </c>
      <c r="E78" s="150">
        <f t="shared" si="10"/>
        <v>10.13215859030837</v>
      </c>
      <c r="F78" s="79">
        <f t="shared" si="10"/>
        <v>476.65198237885465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100</v>
      </c>
      <c r="C79" s="150">
        <v>0.0036</v>
      </c>
      <c r="D79" s="145" t="s">
        <v>81</v>
      </c>
      <c r="E79" s="150">
        <f t="shared" si="10"/>
        <v>7.929515418502203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1.1048</v>
      </c>
      <c r="F85" s="137">
        <v>0.0096</v>
      </c>
      <c r="G85" s="137">
        <v>1.2413</v>
      </c>
      <c r="H85" s="137">
        <v>1.026</v>
      </c>
      <c r="I85" s="137">
        <v>0.748</v>
      </c>
      <c r="J85" s="137">
        <v>0.7704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0.9051</v>
      </c>
      <c r="E86" s="138" t="s">
        <v>81</v>
      </c>
      <c r="F86" s="138">
        <v>0.0087</v>
      </c>
      <c r="G86" s="138">
        <v>1.1236</v>
      </c>
      <c r="H86" s="138">
        <v>0.9286</v>
      </c>
      <c r="I86" s="138">
        <v>0.677</v>
      </c>
      <c r="J86" s="138">
        <v>0.6973</v>
      </c>
      <c r="K86" s="138">
        <v>0.1167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104.4</v>
      </c>
      <c r="E87" s="137">
        <v>115.3411</v>
      </c>
      <c r="F87" s="137" t="s">
        <v>81</v>
      </c>
      <c r="G87" s="137">
        <v>129.5917</v>
      </c>
      <c r="H87" s="137">
        <v>107.1099</v>
      </c>
      <c r="I87" s="137">
        <v>78.0911</v>
      </c>
      <c r="J87" s="137">
        <v>80.4298</v>
      </c>
      <c r="K87" s="137">
        <v>13.4616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0.8056</v>
      </c>
      <c r="E88" s="138">
        <v>0.89</v>
      </c>
      <c r="F88" s="138">
        <v>0.0077</v>
      </c>
      <c r="G88" s="138" t="s">
        <v>81</v>
      </c>
      <c r="H88" s="138">
        <v>0.8265</v>
      </c>
      <c r="I88" s="138">
        <v>0.6026</v>
      </c>
      <c r="J88" s="138">
        <v>0.6206</v>
      </c>
      <c r="K88" s="138">
        <v>0.1039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0.9747</v>
      </c>
      <c r="E89" s="137">
        <v>1.0769</v>
      </c>
      <c r="F89" s="137">
        <v>0.0093</v>
      </c>
      <c r="G89" s="137">
        <v>1.2099</v>
      </c>
      <c r="H89" s="137" t="s">
        <v>81</v>
      </c>
      <c r="I89" s="137">
        <v>0.7291</v>
      </c>
      <c r="J89" s="137">
        <v>0.7509</v>
      </c>
      <c r="K89" s="137">
        <v>0.1257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1.3369</v>
      </c>
      <c r="E90" s="138">
        <v>1.477</v>
      </c>
      <c r="F90" s="138">
        <v>0.0128</v>
      </c>
      <c r="G90" s="138">
        <v>1.6595</v>
      </c>
      <c r="H90" s="138">
        <v>1.3716</v>
      </c>
      <c r="I90" s="138" t="s">
        <v>81</v>
      </c>
      <c r="J90" s="138">
        <v>1.03</v>
      </c>
      <c r="K90" s="138">
        <v>0.1724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1.298</v>
      </c>
      <c r="E91" s="137">
        <v>1.4341</v>
      </c>
      <c r="F91" s="137">
        <v>0.0124</v>
      </c>
      <c r="G91" s="137">
        <v>1.6112</v>
      </c>
      <c r="H91" s="137">
        <v>1.3317</v>
      </c>
      <c r="I91" s="137">
        <v>0.9709</v>
      </c>
      <c r="J91" s="137" t="s">
        <v>81</v>
      </c>
      <c r="K91" s="137">
        <v>0.1674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7.7554</v>
      </c>
      <c r="E92" s="138">
        <v>8.5682</v>
      </c>
      <c r="F92" s="138">
        <v>0.0743</v>
      </c>
      <c r="G92" s="138">
        <v>9.6268</v>
      </c>
      <c r="H92" s="138">
        <v>7.9567</v>
      </c>
      <c r="I92" s="138">
        <v>5.801</v>
      </c>
      <c r="J92" s="138">
        <v>5.9748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85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84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2016-11-08T07:29:30Z</dcterms:modified>
  <cp:category/>
  <cp:version/>
  <cp:contentType/>
  <cp:contentStatus/>
</cp:coreProperties>
</file>