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<sst xmlns="http://schemas.openxmlformats.org/spreadsheetml/2006/main" count="164" uniqueCount="108">
  <si>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</si>
  <si>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</si>
  <si>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</si>
  <si>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</si>
  <si>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</si>
  <si>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</si>
  <si>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</si>
  <si>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</si>
  <si>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</si>
  <si>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</si>
  <si>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</si>
  <si>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</si>
  <si>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</si>
  <si>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</si>
  <si>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</si>
  <si>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</si>
  <si>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</si>
  <si>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</si>
  <si>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</si>
  <si>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</si>
  <si>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</si>
  <si>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</si>
  <si>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</si>
  <si>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</si>
  <si>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</si>
  <si>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</si>
  <si>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</si>
  <si>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</si>
  <si>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</si>
  <si>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</si>
  <si>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</si>
  <si>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</si>
  <si>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</si>
  <si>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</si>
  <si>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</si>
  <si>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</si>
  <si>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</si>
  <si>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</si>
  <si>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</si>
  <si>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</si>
  <si>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</si>
  <si>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</si>
  <si>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</si>
  <si>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</si>
  <si>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</si>
  <si>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</si>
  <si>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</si>
  <si>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</si>
  <si>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</si>
  <si>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</si>
  <si>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</si>
  <si>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</si>
  <si>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</si>
  <si>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</si>
  <si>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</si>
  <si>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</si>
  <si>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</si>
  <si>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</si>
  <si>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</si>
  <si>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</si>
  <si>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</si>
  <si>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</si>
  <si>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</si>
  <si>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</si>
  <si>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</si>
  <si>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</si>
  <si>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</si>
  <si>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</si>
  <si>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</si>
  <si>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</si>
  <si>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</si>
  <si>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</si>
  <si>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</si>
  <si>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</si>
  <si>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</si>
  <si>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</si>
  <si>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</si>
  <si>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</si>
  <si>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</si>
  <si>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</si>
  <si>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</si>
  <si>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</si>
  <si>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</si>
  <si>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</si>
  <si>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</si>
  <si>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</si>
  <si>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</si>
  <si>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TOCOM - Листопад'16 (¥/МT)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</si>
  <si>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</si>
  <si>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</si>
  <si>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</si>
  <si>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</si>
  <si>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</si>
  <si>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</si>
  <si>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</si>
  <si>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</si>
  <si>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</si>
  <si>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</si>
  <si>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</si>
  <si>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</si>
  <si>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</si>
  <si>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</si>
  <si>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</si>
  <si>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Euronext - Грудень '16 (€/МT)</t>
  </si>
  <si>
    <t>CME - Травень '17</t>
  </si>
  <si>
    <t>CME -Липень '17</t>
  </si>
  <si>
    <t>TOCOM - Квітень'17 (¥/МT)</t>
  </si>
  <si>
    <t>07 жовтня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</si>
</sst>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5" t="s">
        <v>107</v>
      </c>
      <c r="D4" s="156"/>
      <c r="E4" s="156"/>
      <c r="F4" s="15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0" t="s">
        <v>6</v>
      </c>
      <c r="F6" s="150"/>
      <c r="G6"/>
      <c r="H6"/>
      <c r="I6"/>
    </row>
    <row r="7" spans="2:6" s="6" customFormat="1" ht="15">
      <c r="B7" s="25" t="s">
        <v>90</v>
      </c>
      <c r="C7" s="140">
        <v>0.006</v>
      </c>
      <c r="D7" s="14">
        <v>3.394</v>
      </c>
      <c r="E7" s="140">
        <f aca="true" t="shared" si="0" ref="E7:F9">C7*39.3683</f>
        <v>0.2362098</v>
      </c>
      <c r="F7" s="13">
        <f t="shared" si="0"/>
        <v>133.6160102</v>
      </c>
    </row>
    <row r="8" spans="2:6" s="6" customFormat="1" ht="15">
      <c r="B8" s="25" t="s">
        <v>97</v>
      </c>
      <c r="C8" s="140">
        <v>0.006</v>
      </c>
      <c r="D8" s="14">
        <v>3.49</v>
      </c>
      <c r="E8" s="140">
        <f t="shared" si="0"/>
        <v>0.2362098</v>
      </c>
      <c r="F8" s="13">
        <f t="shared" si="0"/>
        <v>137.395367</v>
      </c>
    </row>
    <row r="9" spans="2:17" s="6" customFormat="1" ht="15">
      <c r="B9" s="25" t="s">
        <v>104</v>
      </c>
      <c r="C9" s="140">
        <v>0.006</v>
      </c>
      <c r="D9" s="14">
        <v>3.566</v>
      </c>
      <c r="E9" s="140">
        <f t="shared" si="0"/>
        <v>0.2362098</v>
      </c>
      <c r="F9" s="13">
        <f t="shared" si="0"/>
        <v>140.3873578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2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0" t="s">
        <v>7</v>
      </c>
      <c r="D11" s="150"/>
      <c r="E11" s="153" t="s">
        <v>6</v>
      </c>
      <c r="F11" s="154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1">
        <v>0.94</v>
      </c>
      <c r="D12" s="13">
        <v>158</v>
      </c>
      <c r="E12" s="141">
        <f>C12/$D$86</f>
        <v>1.0508664058133035</v>
      </c>
      <c r="F12" s="79">
        <f>D12/D86</f>
        <v>176.63499161542762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92</v>
      </c>
      <c r="C13" s="141">
        <v>1.68</v>
      </c>
      <c r="D13" s="13">
        <v>160.75</v>
      </c>
      <c r="E13" s="141">
        <f>C13/$D$86</f>
        <v>1.878144214645053</v>
      </c>
      <c r="F13" s="79">
        <f>D13/D86</f>
        <v>179.709334823924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99</v>
      </c>
      <c r="C14" s="141">
        <v>1.51</v>
      </c>
      <c r="D14" s="13">
        <v>163.25</v>
      </c>
      <c r="E14" s="141">
        <f>C14/$D$86</f>
        <v>1.6880939072107324</v>
      </c>
      <c r="F14" s="79">
        <f>D14/D86</f>
        <v>182.50419228619342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4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0" t="s">
        <v>84</v>
      </c>
      <c r="D16" s="150"/>
      <c r="E16" s="153" t="s">
        <v>6</v>
      </c>
      <c r="F16" s="154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87</v>
      </c>
      <c r="C17" s="171">
        <v>0</v>
      </c>
      <c r="D17" s="103">
        <v>20000</v>
      </c>
      <c r="E17" s="171">
        <f aca="true" t="shared" si="1" ref="E17:F19">C17/$D$87</f>
        <v>0</v>
      </c>
      <c r="F17" s="79">
        <f t="shared" si="1"/>
        <v>194.0052381414298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93</v>
      </c>
      <c r="C18" s="141">
        <v>350</v>
      </c>
      <c r="D18" s="103">
        <v>19030</v>
      </c>
      <c r="E18" s="141">
        <f t="shared" si="1"/>
        <v>3.395091667475022</v>
      </c>
      <c r="F18" s="79">
        <f t="shared" si="1"/>
        <v>184.59598409157047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41">
        <v>260</v>
      </c>
      <c r="D19" s="103">
        <v>19440</v>
      </c>
      <c r="E19" s="141">
        <f t="shared" si="1"/>
        <v>2.5220680958385877</v>
      </c>
      <c r="F19" s="79">
        <f t="shared" si="1"/>
        <v>188.5730914734698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3" t="s">
        <v>5</v>
      </c>
      <c r="D21" s="154"/>
      <c r="E21" s="150" t="s">
        <v>6</v>
      </c>
      <c r="F21" s="150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90</v>
      </c>
      <c r="C22" s="140">
        <v>0.01</v>
      </c>
      <c r="D22" s="14">
        <v>3.956</v>
      </c>
      <c r="E22" s="140">
        <f aca="true" t="shared" si="2" ref="E22:F24">C22*36.7437</f>
        <v>0.36743699999999996</v>
      </c>
      <c r="F22" s="13">
        <f t="shared" si="2"/>
        <v>145.3580772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97</v>
      </c>
      <c r="C23" s="140">
        <v>0.022</v>
      </c>
      <c r="D23" s="14">
        <v>4.14</v>
      </c>
      <c r="E23" s="140">
        <f t="shared" si="2"/>
        <v>0.8083613999999999</v>
      </c>
      <c r="F23" s="13">
        <f t="shared" si="2"/>
        <v>152.11891799999998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104</v>
      </c>
      <c r="C24" s="140">
        <v>0.024</v>
      </c>
      <c r="D24" s="107">
        <v>4.284</v>
      </c>
      <c r="E24" s="140">
        <f t="shared" si="2"/>
        <v>0.8818488</v>
      </c>
      <c r="F24" s="13">
        <f t="shared" si="2"/>
        <v>157.41001079999998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4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50" t="s">
        <v>9</v>
      </c>
      <c r="D26" s="150"/>
      <c r="E26" s="153" t="s">
        <v>10</v>
      </c>
      <c r="F26" s="154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103</v>
      </c>
      <c r="C27" s="141">
        <v>0.79</v>
      </c>
      <c r="D27" s="79">
        <v>157</v>
      </c>
      <c r="E27" s="141">
        <f>C27/$D$86</f>
        <v>0.8831749580771382</v>
      </c>
      <c r="F27" s="79">
        <f>D27/D86</f>
        <v>175.51704863051984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99</v>
      </c>
      <c r="C28" s="141">
        <v>0.61</v>
      </c>
      <c r="D28" s="13">
        <v>164</v>
      </c>
      <c r="E28" s="141">
        <f>C28/$D$86</f>
        <v>0.6819452207937395</v>
      </c>
      <c r="F28" s="79">
        <f>D28/D86</f>
        <v>183.34264952487425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100</v>
      </c>
      <c r="C29" s="141">
        <v>0.6</v>
      </c>
      <c r="D29" s="13">
        <v>167</v>
      </c>
      <c r="E29" s="141">
        <f>C29/$D$86</f>
        <v>0.6707657909446618</v>
      </c>
      <c r="F29" s="79">
        <f>D29/D86</f>
        <v>186.69647847959754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50" t="s">
        <v>12</v>
      </c>
      <c r="D31" s="150"/>
      <c r="E31" s="150" t="s">
        <v>10</v>
      </c>
      <c r="F31" s="15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4">
        <v>0.2</v>
      </c>
      <c r="D32" s="13">
        <v>378</v>
      </c>
      <c r="E32" s="144">
        <f>C32/$D$86</f>
        <v>0.22358859698155395</v>
      </c>
      <c r="F32" s="79">
        <f>D32/D86</f>
        <v>422.58244829513694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88</v>
      </c>
      <c r="C33" s="144">
        <v>0.2</v>
      </c>
      <c r="D33" s="13">
        <v>379.75</v>
      </c>
      <c r="E33" s="144">
        <f>C33/$D$86</f>
        <v>0.22358859698155395</v>
      </c>
      <c r="F33" s="79">
        <f>D33/$D$86</f>
        <v>424.53884851872556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100</v>
      </c>
      <c r="C34" s="144">
        <v>0.07</v>
      </c>
      <c r="D34" s="73">
        <v>377.75</v>
      </c>
      <c r="E34" s="144">
        <f>C34/$D$86</f>
        <v>0.07825600894354388</v>
      </c>
      <c r="F34" s="79">
        <f>D34/$D$86</f>
        <v>422.30296254891005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1" t="s">
        <v>5</v>
      </c>
      <c r="D36" s="152"/>
      <c r="E36" s="151" t="s">
        <v>6</v>
      </c>
      <c r="F36" s="152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90</v>
      </c>
      <c r="C37" s="145">
        <v>0.03</v>
      </c>
      <c r="D37" s="83">
        <v>1.906</v>
      </c>
      <c r="E37" s="145">
        <f aca="true" t="shared" si="3" ref="E37:F39">C37*58.0164</f>
        <v>1.740492</v>
      </c>
      <c r="F37" s="79">
        <f t="shared" si="3"/>
        <v>110.57925839999999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97</v>
      </c>
      <c r="C38" s="145">
        <v>0.032</v>
      </c>
      <c r="D38" s="83">
        <v>1.936</v>
      </c>
      <c r="E38" s="145">
        <f t="shared" si="3"/>
        <v>1.8565247999999999</v>
      </c>
      <c r="F38" s="79">
        <f t="shared" si="3"/>
        <v>112.31975039999999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104</v>
      </c>
      <c r="C39" s="145">
        <v>0.024</v>
      </c>
      <c r="D39" s="83">
        <v>1.97</v>
      </c>
      <c r="E39" s="145">
        <f t="shared" si="3"/>
        <v>1.3923936</v>
      </c>
      <c r="F39" s="79">
        <f t="shared" si="3"/>
        <v>114.29230799999999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1" t="s">
        <v>5</v>
      </c>
      <c r="D41" s="152"/>
      <c r="E41" s="151" t="s">
        <v>6</v>
      </c>
      <c r="F41" s="1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91</v>
      </c>
      <c r="C42" s="140">
        <v>0.016</v>
      </c>
      <c r="D42" s="83">
        <v>9.554</v>
      </c>
      <c r="E42" s="140">
        <f aca="true" t="shared" si="4" ref="E42:F44">C42*36.7437</f>
        <v>0.5878992</v>
      </c>
      <c r="F42" s="79">
        <f t="shared" si="4"/>
        <v>351.0493098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98</v>
      </c>
      <c r="C43" s="140">
        <v>0.016</v>
      </c>
      <c r="D43" s="83">
        <v>9.626</v>
      </c>
      <c r="E43" s="140">
        <f t="shared" si="4"/>
        <v>0.5878992</v>
      </c>
      <c r="F43" s="79">
        <f t="shared" si="4"/>
        <v>353.69485619999995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97</v>
      </c>
      <c r="C44" s="140">
        <v>0.022</v>
      </c>
      <c r="D44" s="83">
        <v>9.684</v>
      </c>
      <c r="E44" s="140">
        <f t="shared" si="4"/>
        <v>0.8083613999999999</v>
      </c>
      <c r="F44" s="79">
        <f t="shared" si="4"/>
        <v>355.82599079999994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0" t="s">
        <v>83</v>
      </c>
      <c r="D46" s="150"/>
      <c r="E46" s="153" t="s">
        <v>6</v>
      </c>
      <c r="F46" s="154"/>
      <c r="G46" s="24"/>
      <c r="H46" s="24"/>
      <c r="I46" s="24"/>
      <c r="K46" s="24"/>
      <c r="L46" s="24"/>
      <c r="M46" s="24"/>
    </row>
    <row r="47" spans="2:13" s="6" customFormat="1" ht="15">
      <c r="B47" s="25" t="s">
        <v>94</v>
      </c>
      <c r="C47" s="149">
        <v>0</v>
      </c>
      <c r="D47" s="104" t="s">
        <v>81</v>
      </c>
      <c r="E47" s="148">
        <f aca="true" t="shared" si="5" ref="E47:F49">C47/$D$87</f>
        <v>0</v>
      </c>
      <c r="F47" s="79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102</v>
      </c>
      <c r="C48" s="172">
        <v>220</v>
      </c>
      <c r="D48" s="104">
        <v>47220</v>
      </c>
      <c r="E48" s="145">
        <f t="shared" si="5"/>
        <v>2.134057619555728</v>
      </c>
      <c r="F48" s="79">
        <f t="shared" si="5"/>
        <v>458.0463672519158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106</v>
      </c>
      <c r="C49" s="172">
        <v>500</v>
      </c>
      <c r="D49" s="104">
        <v>45400</v>
      </c>
      <c r="E49" s="145">
        <f t="shared" si="5"/>
        <v>4.8501309535357455</v>
      </c>
      <c r="F49" s="79">
        <f t="shared" si="5"/>
        <v>440.3918905810457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3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3" customFormat="1" ht="15">
      <c r="B52" s="25" t="s">
        <v>96</v>
      </c>
      <c r="C52" s="140">
        <v>2.9</v>
      </c>
      <c r="D52" s="84">
        <v>298.6</v>
      </c>
      <c r="E52" s="140">
        <f aca="true" t="shared" si="6" ref="E52:F54">C52*1.1023</f>
        <v>3.19667</v>
      </c>
      <c r="F52" s="84">
        <f t="shared" si="6"/>
        <v>329.14678000000004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90</v>
      </c>
      <c r="C53" s="140">
        <v>2.9</v>
      </c>
      <c r="D53" s="84">
        <v>300.5</v>
      </c>
      <c r="E53" s="140">
        <f t="shared" si="6"/>
        <v>3.19667</v>
      </c>
      <c r="F53" s="84">
        <f t="shared" si="6"/>
        <v>331.24115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98</v>
      </c>
      <c r="C54" s="140">
        <v>2.8</v>
      </c>
      <c r="D54" s="125">
        <v>301.7</v>
      </c>
      <c r="E54" s="140">
        <f t="shared" si="6"/>
        <v>3.08644</v>
      </c>
      <c r="F54" s="84">
        <f t="shared" si="6"/>
        <v>332.56391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1" t="s">
        <v>18</v>
      </c>
      <c r="D56" s="152"/>
      <c r="E56" s="151" t="s">
        <v>19</v>
      </c>
      <c r="F56" s="152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96</v>
      </c>
      <c r="C57" s="144">
        <v>0.01</v>
      </c>
      <c r="D57" s="79">
        <v>33.12</v>
      </c>
      <c r="E57" s="144">
        <f aca="true" t="shared" si="7" ref="E57:F59">C57/454*1000</f>
        <v>0.022026431718061675</v>
      </c>
      <c r="F57" s="79">
        <f t="shared" si="7"/>
        <v>72.95154185022027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90</v>
      </c>
      <c r="C58" s="144">
        <v>0.01</v>
      </c>
      <c r="D58" s="79">
        <v>33.3</v>
      </c>
      <c r="E58" s="144">
        <f t="shared" si="7"/>
        <v>0.022026431718061675</v>
      </c>
      <c r="F58" s="79">
        <f t="shared" si="7"/>
        <v>73.34801762114537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98</v>
      </c>
      <c r="C59" s="144">
        <v>0.01</v>
      </c>
      <c r="D59" s="79">
        <v>33.55</v>
      </c>
      <c r="E59" s="144">
        <f t="shared" si="7"/>
        <v>0.022026431718061675</v>
      </c>
      <c r="F59" s="79">
        <f t="shared" si="7"/>
        <v>73.8986784140969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1" t="s">
        <v>21</v>
      </c>
      <c r="D61" s="152"/>
      <c r="E61" s="151" t="s">
        <v>6</v>
      </c>
      <c r="F61" s="152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91</v>
      </c>
      <c r="C62" s="140">
        <v>0.015</v>
      </c>
      <c r="D62" s="83">
        <v>10.12</v>
      </c>
      <c r="E62" s="140">
        <f aca="true" t="shared" si="8" ref="E62:F64">C62*22.026</f>
        <v>0.33038999999999996</v>
      </c>
      <c r="F62" s="79">
        <f t="shared" si="8"/>
        <v>222.90311999999997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98</v>
      </c>
      <c r="C63" s="140">
        <v>0.01</v>
      </c>
      <c r="D63" s="83">
        <v>10.32</v>
      </c>
      <c r="E63" s="140">
        <f t="shared" si="8"/>
        <v>0.22026</v>
      </c>
      <c r="F63" s="79">
        <f t="shared" si="8"/>
        <v>227.30832</v>
      </c>
      <c r="G63" s="52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97</v>
      </c>
      <c r="C64" s="140">
        <v>0.005</v>
      </c>
      <c r="D64" s="83" t="s">
        <v>81</v>
      </c>
      <c r="E64" s="140">
        <f t="shared" si="8"/>
        <v>0.11013</v>
      </c>
      <c r="F64" s="79" t="s">
        <v>81</v>
      </c>
      <c r="G64" s="52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52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1" t="s">
        <v>23</v>
      </c>
      <c r="D66" s="152"/>
      <c r="E66" s="151" t="s">
        <v>24</v>
      </c>
      <c r="F66" s="152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91</v>
      </c>
      <c r="C67" s="145">
        <v>0.014</v>
      </c>
      <c r="D67" s="83">
        <v>1.52</v>
      </c>
      <c r="E67" s="145">
        <f aca="true" t="shared" si="9" ref="E67:F69">C67/3.785</f>
        <v>0.003698811096433289</v>
      </c>
      <c r="F67" s="79">
        <f t="shared" si="9"/>
        <v>0.40158520475561427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90</v>
      </c>
      <c r="C68" s="145">
        <v>0.008</v>
      </c>
      <c r="D68" s="83">
        <v>1.465</v>
      </c>
      <c r="E68" s="145">
        <f t="shared" si="9"/>
        <v>0.0021136063408190224</v>
      </c>
      <c r="F68" s="79">
        <f t="shared" si="9"/>
        <v>0.3870541611624835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98</v>
      </c>
      <c r="C69" s="145">
        <v>0.008</v>
      </c>
      <c r="D69" s="83">
        <v>1.431</v>
      </c>
      <c r="E69" s="145">
        <f t="shared" si="9"/>
        <v>0.0021136063408190224</v>
      </c>
      <c r="F69" s="79">
        <f t="shared" si="9"/>
        <v>0.37807133421400263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1" t="s">
        <v>26</v>
      </c>
      <c r="D71" s="152"/>
      <c r="E71" s="151" t="s">
        <v>27</v>
      </c>
      <c r="F71" s="152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96</v>
      </c>
      <c r="C72" s="173">
        <v>0.0005</v>
      </c>
      <c r="D72" s="87">
        <v>0.9405</v>
      </c>
      <c r="E72" s="173">
        <f>C72/454*100</f>
        <v>0.00011013215859030836</v>
      </c>
      <c r="F72" s="85">
        <f>D72/454*1000</f>
        <v>2.0715859030837005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91</v>
      </c>
      <c r="C73" s="147">
        <v>0.0025</v>
      </c>
      <c r="D73" s="87">
        <v>0.95</v>
      </c>
      <c r="E73" s="147">
        <f>C73/454*100</f>
        <v>0.0005506607929515419</v>
      </c>
      <c r="F73" s="85">
        <f>D73/454*1000</f>
        <v>2.092511013215859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90</v>
      </c>
      <c r="C74" s="147">
        <v>0.009</v>
      </c>
      <c r="D74" s="87">
        <v>0.971</v>
      </c>
      <c r="E74" s="147">
        <f>C74/454*100</f>
        <v>0.0019823788546255504</v>
      </c>
      <c r="F74" s="85">
        <f>D74/454*1000</f>
        <v>2.1387665198237884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0" t="s">
        <v>26</v>
      </c>
      <c r="D76" s="160"/>
      <c r="E76" s="151" t="s">
        <v>29</v>
      </c>
      <c r="F76" s="152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89</v>
      </c>
      <c r="C77" s="174">
        <v>0.0031</v>
      </c>
      <c r="D77" s="108">
        <v>0.234</v>
      </c>
      <c r="E77" s="174">
        <f aca="true" t="shared" si="10" ref="E77:F79">C77/454*1000000</f>
        <v>6.828193832599119</v>
      </c>
      <c r="F77" s="79">
        <f t="shared" si="10"/>
        <v>515.4185022026433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95</v>
      </c>
      <c r="C78" s="174">
        <v>0.0032</v>
      </c>
      <c r="D78" s="108">
        <v>0.2271</v>
      </c>
      <c r="E78" s="174">
        <f t="shared" si="10"/>
        <v>7.048458149779736</v>
      </c>
      <c r="F78" s="79">
        <f t="shared" si="10"/>
        <v>500.2202643171806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105</v>
      </c>
      <c r="C79" s="174">
        <v>0.0036</v>
      </c>
      <c r="D79" s="146" t="s">
        <v>81</v>
      </c>
      <c r="E79" s="174">
        <f t="shared" si="10"/>
        <v>7.929515418502203</v>
      </c>
      <c r="F79" s="79" t="s">
        <v>81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81</v>
      </c>
      <c r="E85" s="138">
        <v>1.1179</v>
      </c>
      <c r="F85" s="138">
        <v>0.0097</v>
      </c>
      <c r="G85" s="138">
        <v>1.239</v>
      </c>
      <c r="H85" s="138">
        <v>1.0216</v>
      </c>
      <c r="I85" s="138">
        <v>0.7541</v>
      </c>
      <c r="J85" s="138">
        <v>0.7594</v>
      </c>
      <c r="K85" s="138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0.8945</v>
      </c>
      <c r="E86" s="139" t="s">
        <v>81</v>
      </c>
      <c r="F86" s="139">
        <v>0.0087</v>
      </c>
      <c r="G86" s="139">
        <v>1.1083</v>
      </c>
      <c r="H86" s="139">
        <v>0.9138</v>
      </c>
      <c r="I86" s="139">
        <v>0.6746</v>
      </c>
      <c r="J86" s="139">
        <v>0.6793</v>
      </c>
      <c r="K86" s="139">
        <v>0.1153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103.09</v>
      </c>
      <c r="E87" s="138">
        <v>115.2443</v>
      </c>
      <c r="F87" s="138" t="s">
        <v>81</v>
      </c>
      <c r="G87" s="138">
        <v>127.7285</v>
      </c>
      <c r="H87" s="138">
        <v>105.3121</v>
      </c>
      <c r="I87" s="138">
        <v>77.7451</v>
      </c>
      <c r="J87" s="138">
        <v>78.2865</v>
      </c>
      <c r="K87" s="138">
        <v>13.2887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0.8071</v>
      </c>
      <c r="E88" s="139">
        <v>0.9023</v>
      </c>
      <c r="F88" s="139">
        <v>0.0078</v>
      </c>
      <c r="G88" s="139" t="s">
        <v>81</v>
      </c>
      <c r="H88" s="139">
        <v>0.8245</v>
      </c>
      <c r="I88" s="139">
        <v>0.6087</v>
      </c>
      <c r="J88" s="139">
        <v>0.6129</v>
      </c>
      <c r="K88" s="139">
        <v>0.104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0.9789</v>
      </c>
      <c r="E89" s="138">
        <v>1.0943</v>
      </c>
      <c r="F89" s="138">
        <v>0.0095</v>
      </c>
      <c r="G89" s="138">
        <v>1.2129</v>
      </c>
      <c r="H89" s="138" t="s">
        <v>81</v>
      </c>
      <c r="I89" s="138">
        <v>0.7382</v>
      </c>
      <c r="J89" s="138">
        <v>0.7434</v>
      </c>
      <c r="K89" s="138">
        <v>0.1262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1.326</v>
      </c>
      <c r="E90" s="139">
        <v>1.4823</v>
      </c>
      <c r="F90" s="139">
        <v>0.0129</v>
      </c>
      <c r="G90" s="139">
        <v>1.6429</v>
      </c>
      <c r="H90" s="139">
        <v>1.3546</v>
      </c>
      <c r="I90" s="139" t="s">
        <v>81</v>
      </c>
      <c r="J90" s="139">
        <v>1.007</v>
      </c>
      <c r="K90" s="139">
        <v>0.1709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1.3168</v>
      </c>
      <c r="E91" s="138">
        <v>1.4721</v>
      </c>
      <c r="F91" s="138">
        <v>0.0128</v>
      </c>
      <c r="G91" s="138">
        <v>1.6316</v>
      </c>
      <c r="H91" s="138">
        <v>1.3452</v>
      </c>
      <c r="I91" s="138">
        <v>0.9931</v>
      </c>
      <c r="J91" s="138" t="s">
        <v>81</v>
      </c>
      <c r="K91" s="138">
        <v>0.1697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7.7577</v>
      </c>
      <c r="E92" s="139">
        <v>8.6723</v>
      </c>
      <c r="F92" s="139">
        <v>0.0753</v>
      </c>
      <c r="G92" s="139">
        <v>9.6118</v>
      </c>
      <c r="H92" s="139">
        <v>7.9249</v>
      </c>
      <c r="I92" s="139">
        <v>5.8505</v>
      </c>
      <c r="J92" s="139">
        <v>5.8912</v>
      </c>
      <c r="K92" s="139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59" t="s">
        <v>63</v>
      </c>
      <c r="C114" s="159"/>
      <c r="D114" s="159"/>
      <c r="E114" s="159"/>
      <c r="F114" s="159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8" t="s">
        <v>64</v>
      </c>
      <c r="C115" s="158"/>
      <c r="D115" s="158"/>
      <c r="E115" s="158"/>
      <c r="F115" s="158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8" t="s">
        <v>65</v>
      </c>
      <c r="C116" s="158"/>
      <c r="D116" s="158"/>
      <c r="E116" s="158"/>
      <c r="F116" s="158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8" t="s">
        <v>66</v>
      </c>
      <c r="C117" s="158"/>
      <c r="D117" s="158"/>
      <c r="E117" s="158"/>
      <c r="F117" s="15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8" t="s">
        <v>67</v>
      </c>
      <c r="C118" s="158"/>
      <c r="D118" s="158"/>
      <c r="E118" s="158"/>
      <c r="F118" s="15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8" t="s">
        <v>68</v>
      </c>
      <c r="C119" s="158"/>
      <c r="D119" s="158"/>
      <c r="E119" s="158"/>
      <c r="F119" s="15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8" t="s">
        <v>69</v>
      </c>
      <c r="C120" s="158"/>
      <c r="D120" s="158"/>
      <c r="E120" s="158"/>
      <c r="F120" s="15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7" t="s">
        <v>70</v>
      </c>
      <c r="C121" s="167"/>
      <c r="D121" s="167"/>
      <c r="E121" s="167"/>
      <c r="F121" s="167"/>
    </row>
    <row r="123" spans="2:6" ht="15.75">
      <c r="B123" s="35" t="s">
        <v>71</v>
      </c>
      <c r="C123" s="165"/>
      <c r="D123" s="170"/>
      <c r="E123" s="170"/>
      <c r="F123" s="166"/>
    </row>
    <row r="124" spans="2:6" ht="30.75" customHeight="1">
      <c r="B124" s="35" t="s">
        <v>72</v>
      </c>
      <c r="C124" s="168" t="s">
        <v>73</v>
      </c>
      <c r="D124" s="168"/>
      <c r="E124" s="165" t="s">
        <v>74</v>
      </c>
      <c r="F124" s="166"/>
    </row>
    <row r="125" spans="2:6" ht="30.75" customHeight="1">
      <c r="B125" s="35" t="s">
        <v>75</v>
      </c>
      <c r="C125" s="168" t="s">
        <v>76</v>
      </c>
      <c r="D125" s="168"/>
      <c r="E125" s="165" t="s">
        <v>77</v>
      </c>
      <c r="F125" s="166"/>
    </row>
    <row r="126" spans="2:6" ht="15" customHeight="1">
      <c r="B126" s="169" t="s">
        <v>78</v>
      </c>
      <c r="C126" s="168" t="s">
        <v>79</v>
      </c>
      <c r="D126" s="168"/>
      <c r="E126" s="161" t="s">
        <v>80</v>
      </c>
      <c r="F126" s="162"/>
    </row>
    <row r="127" spans="2:6" ht="15" customHeight="1">
      <c r="B127" s="169"/>
      <c r="C127" s="168"/>
      <c r="D127" s="168"/>
      <c r="E127" s="163"/>
      <c r="F127" s="164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2016-10-10T06:32:16Z</dcterms:modified>
  <cp:category/>
  <cp:version/>
  <cp:contentType/>
  <cp:contentStatus/>
</cp:coreProperties>
</file>