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<sst xmlns="http://schemas.openxmlformats.org/spreadsheetml/2006/main" count="164" uniqueCount="110">
  <si>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</si>
  <si>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</si>
  <si>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</si>
  <si>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</si>
  <si>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</si>
  <si>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</si>
  <si>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</si>
  <si>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</si>
  <si>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</si>
  <si>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</si>
  <si>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</si>
  <si>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</si>
  <si>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</si>
  <si>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</si>
  <si>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</si>
  <si>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</si>
  <si>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</si>
  <si>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</si>
  <si>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</si>
  <si>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</si>
  <si>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</si>
  <si>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</si>
  <si>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</si>
  <si>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</si>
  <si>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</si>
  <si>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</si>
  <si>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</si>
  <si>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</si>
  <si>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</si>
  <si>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</si>
  <si>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</si>
  <si>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</si>
  <si>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</si>
  <si>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</si>
  <si>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</si>
  <si>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</si>
  <si>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</si>
  <si>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</si>
  <si>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</si>
  <si>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</si>
  <si>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</si>
  <si>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</si>
  <si>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</si>
  <si>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</si>
  <si>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</si>
  <si>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</si>
  <si>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</si>
  <si>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</si>
  <si>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</si>
  <si>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</si>
  <si>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</si>
  <si>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</si>
  <si>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</si>
  <si>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</si>
  <si>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</si>
  <si>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</si>
  <si>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</si>
  <si>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</si>
  <si>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</si>
  <si>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</si>
  <si>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</si>
  <si>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</si>
  <si>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</si>
  <si>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</si>
  <si>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</si>
  <si>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</si>
  <si>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</si>
  <si>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</si>
  <si>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</si>
  <si>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</si>
  <si>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</si>
  <si>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</si>
  <si>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</si>
  <si>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</si>
  <si>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</si>
  <si>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</si>
  <si>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</si>
  <si>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</si>
  <si>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</si>
  <si>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</si>
  <si>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</si>
  <si>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</si>
  <si>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</si>
  <si>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</si>
  <si>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</si>
  <si>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</si>
  <si>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</si>
  <si>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</si>
  <si>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</si>
  <si>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</si>
  <si>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</si>
  <si>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</si>
  <si>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</si>
  <si>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</si>
  <si>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</si>
  <si>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</si>
  <si>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</si>
  <si>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</si>
  <si>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</si>
  <si>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</si>
  <si>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</si>
  <si>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</si>
  <si>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</si>
  <si>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</si>
  <si>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</si>
  <si>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</si>
  <si>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</si>
  <si>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</si>
  <si>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07 червня 2016 року</t>
  </si>
  <si>
    <t>Euronext - Січень '17 (€/МT)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</si>
</sst>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9" t="s">
        <v>108</v>
      </c>
      <c r="D4" s="190"/>
      <c r="E4" s="190"/>
      <c r="F4" s="19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5" t="s">
        <v>5</v>
      </c>
      <c r="D6" s="186"/>
      <c r="E6" s="184" t="s">
        <v>6</v>
      </c>
      <c r="F6" s="184"/>
      <c r="G6" s="26"/>
      <c r="I6"/>
    </row>
    <row r="7" spans="2:8" s="6" customFormat="1" ht="15">
      <c r="B7" s="27" t="s">
        <v>91</v>
      </c>
      <c r="C7" s="162">
        <v>0.004</v>
      </c>
      <c r="D7" s="14">
        <v>4.274</v>
      </c>
      <c r="E7" s="162">
        <f aca="true" t="shared" si="0" ref="E7:F9">C7*39.3683</f>
        <v>0.1574732</v>
      </c>
      <c r="F7" s="13">
        <f t="shared" si="0"/>
        <v>168.2601142</v>
      </c>
      <c r="G7" s="28"/>
      <c r="H7" s="28"/>
    </row>
    <row r="8" spans="2:8" s="6" customFormat="1" ht="15">
      <c r="B8" s="27" t="s">
        <v>99</v>
      </c>
      <c r="C8" s="162">
        <v>0.014</v>
      </c>
      <c r="D8" s="14">
        <v>4.3</v>
      </c>
      <c r="E8" s="162">
        <f t="shared" si="0"/>
        <v>0.5511562</v>
      </c>
      <c r="F8" s="13">
        <f t="shared" si="0"/>
        <v>169.28368999999998</v>
      </c>
      <c r="G8" s="26"/>
      <c r="H8" s="26"/>
    </row>
    <row r="9" spans="2:17" s="6" customFormat="1" ht="15">
      <c r="B9" s="27" t="s">
        <v>106</v>
      </c>
      <c r="C9" s="162">
        <v>0.032</v>
      </c>
      <c r="D9" s="14">
        <v>4.32</v>
      </c>
      <c r="E9" s="162">
        <f t="shared" si="0"/>
        <v>1.2597856</v>
      </c>
      <c r="F9" s="13">
        <f t="shared" si="0"/>
        <v>170.071056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4" t="s">
        <v>7</v>
      </c>
      <c r="D11" s="184"/>
      <c r="E11" s="185" t="s">
        <v>6</v>
      </c>
      <c r="F11" s="186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3">
        <v>0.27</v>
      </c>
      <c r="D12" s="13">
        <v>184.5</v>
      </c>
      <c r="E12" s="163">
        <f>C12/D86</f>
        <v>0.3068530514831231</v>
      </c>
      <c r="F12" s="95">
        <f>D12/D86</f>
        <v>209.68291851346743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92">
        <v>0</v>
      </c>
      <c r="D13" s="13">
        <v>174.75</v>
      </c>
      <c r="E13" s="192">
        <f>C13/D86</f>
        <v>0</v>
      </c>
      <c r="F13" s="95">
        <f>D13/D86</f>
        <v>198.60211387657688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109</v>
      </c>
      <c r="C14" s="163">
        <v>0.42</v>
      </c>
      <c r="D14" s="13">
        <v>177.5</v>
      </c>
      <c r="E14" s="163">
        <f>C14/D86</f>
        <v>0.477326968973747</v>
      </c>
      <c r="F14" s="95">
        <f>D14/D86</f>
        <v>201.72746903057165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4" t="s">
        <v>88</v>
      </c>
      <c r="D16" s="184"/>
      <c r="E16" s="185" t="s">
        <v>6</v>
      </c>
      <c r="F16" s="186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86</v>
      </c>
      <c r="C17" s="165">
        <v>440</v>
      </c>
      <c r="D17" s="119" t="s">
        <v>83</v>
      </c>
      <c r="E17" s="165">
        <f aca="true" t="shared" si="1" ref="E17:F19">C17/$D$87</f>
        <v>4.108309990662932</v>
      </c>
      <c r="F17" s="95" t="s">
        <v>83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94</v>
      </c>
      <c r="C18" s="163">
        <v>360</v>
      </c>
      <c r="D18" s="120">
        <v>21660</v>
      </c>
      <c r="E18" s="163">
        <f t="shared" si="1"/>
        <v>3.361344537815126</v>
      </c>
      <c r="F18" s="95">
        <f t="shared" si="1"/>
        <v>202.24089635854344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101</v>
      </c>
      <c r="C19" s="163">
        <v>350</v>
      </c>
      <c r="D19" s="120">
        <v>22430</v>
      </c>
      <c r="E19" s="163">
        <f t="shared" si="1"/>
        <v>3.2679738562091507</v>
      </c>
      <c r="F19" s="95">
        <f t="shared" si="1"/>
        <v>209.43043884220356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5" t="s">
        <v>5</v>
      </c>
      <c r="D21" s="186"/>
      <c r="E21" s="184" t="s">
        <v>6</v>
      </c>
      <c r="F21" s="184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91</v>
      </c>
      <c r="C22" s="162">
        <v>0.014</v>
      </c>
      <c r="D22" s="14">
        <v>5.084</v>
      </c>
      <c r="E22" s="162">
        <f aca="true" t="shared" si="2" ref="E22:F24">C22*36.7437</f>
        <v>0.5144118</v>
      </c>
      <c r="F22" s="13">
        <f t="shared" si="2"/>
        <v>186.80497079999998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99</v>
      </c>
      <c r="C23" s="162">
        <v>0.014</v>
      </c>
      <c r="D23" s="14">
        <v>5.212</v>
      </c>
      <c r="E23" s="162">
        <f t="shared" si="2"/>
        <v>0.5144118</v>
      </c>
      <c r="F23" s="13">
        <f t="shared" si="2"/>
        <v>191.50816439999997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2">
        <v>0.024</v>
      </c>
      <c r="D24" s="127">
        <v>5.396</v>
      </c>
      <c r="E24" s="162">
        <f t="shared" si="2"/>
        <v>0.8818488</v>
      </c>
      <c r="F24" s="13">
        <f t="shared" si="2"/>
        <v>198.26900519999998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4" t="s">
        <v>9</v>
      </c>
      <c r="D26" s="184"/>
      <c r="E26" s="185" t="s">
        <v>10</v>
      </c>
      <c r="F26" s="186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5">
        <v>1.17</v>
      </c>
      <c r="D27" s="95">
        <v>169.25</v>
      </c>
      <c r="E27" s="165">
        <f>C27/D86</f>
        <v>1.3296965564268666</v>
      </c>
      <c r="F27" s="95">
        <f>D27/D86</f>
        <v>192.35140356858733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98</v>
      </c>
      <c r="C28" s="165">
        <v>0.57</v>
      </c>
      <c r="D28" s="13">
        <v>174.5</v>
      </c>
      <c r="E28" s="165">
        <f>C28/D86</f>
        <v>0.6478008864643708</v>
      </c>
      <c r="F28" s="95">
        <f>D28/D86</f>
        <v>198.31799068075918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5">
        <v>0.56</v>
      </c>
      <c r="D29" s="13">
        <v>178.5</v>
      </c>
      <c r="E29" s="165">
        <f>C29/D86</f>
        <v>0.6364359586316627</v>
      </c>
      <c r="F29" s="95">
        <f>D29/D86</f>
        <v>202.86396181384248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4" t="s">
        <v>12</v>
      </c>
      <c r="D31" s="184"/>
      <c r="E31" s="184" t="s">
        <v>10</v>
      </c>
      <c r="F31" s="184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5">
        <v>0.72</v>
      </c>
      <c r="D32" s="13">
        <v>379.75</v>
      </c>
      <c r="E32" s="165">
        <f>C32/D86</f>
        <v>0.8182748039549949</v>
      </c>
      <c r="F32" s="95">
        <f>D32/D86</f>
        <v>431.58313444709626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5">
        <v>0.78</v>
      </c>
      <c r="D33" s="13">
        <v>382.5</v>
      </c>
      <c r="E33" s="165">
        <f>C33/$D$86</f>
        <v>0.8864643709512445</v>
      </c>
      <c r="F33" s="95">
        <f>D33/$D$86</f>
        <v>434.708489601091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103</v>
      </c>
      <c r="C34" s="165">
        <v>0.65</v>
      </c>
      <c r="D34" s="89">
        <v>384.75</v>
      </c>
      <c r="E34" s="165">
        <f>C34/$D$86</f>
        <v>0.738720309126037</v>
      </c>
      <c r="F34" s="95">
        <f>D34/$D$86</f>
        <v>437.2655983634504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7" t="s">
        <v>5</v>
      </c>
      <c r="D36" s="178"/>
      <c r="E36" s="177" t="s">
        <v>6</v>
      </c>
      <c r="F36" s="178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91</v>
      </c>
      <c r="C37" s="162">
        <v>0.026</v>
      </c>
      <c r="D37" s="99">
        <v>1.974</v>
      </c>
      <c r="E37" s="162">
        <f aca="true" t="shared" si="3" ref="E37:F39">C37*58.0164</f>
        <v>1.5084263999999998</v>
      </c>
      <c r="F37" s="95">
        <f t="shared" si="3"/>
        <v>114.52437359999999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99</v>
      </c>
      <c r="C38" s="162">
        <v>0.03</v>
      </c>
      <c r="D38" s="99">
        <v>2.102</v>
      </c>
      <c r="E38" s="162">
        <f t="shared" si="3"/>
        <v>1.740492</v>
      </c>
      <c r="F38" s="95">
        <f t="shared" si="3"/>
        <v>121.95047279999999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2">
        <v>0.026</v>
      </c>
      <c r="D39" s="99">
        <v>2.224</v>
      </c>
      <c r="E39" s="162">
        <f t="shared" si="3"/>
        <v>1.5084263999999998</v>
      </c>
      <c r="F39" s="95">
        <f t="shared" si="3"/>
        <v>129.0284736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4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7" t="s">
        <v>5</v>
      </c>
      <c r="D41" s="178"/>
      <c r="E41" s="177" t="s">
        <v>6</v>
      </c>
      <c r="F41" s="178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91</v>
      </c>
      <c r="C42" s="162">
        <v>0.03</v>
      </c>
      <c r="D42" s="99">
        <v>11.37</v>
      </c>
      <c r="E42" s="162">
        <f aca="true" t="shared" si="4" ref="E42:F44">C42*36.7437</f>
        <v>1.1023109999999998</v>
      </c>
      <c r="F42" s="95">
        <f t="shared" si="4"/>
        <v>417.77586899999994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100</v>
      </c>
      <c r="C43" s="162">
        <v>0.046</v>
      </c>
      <c r="D43" s="99">
        <v>11.4</v>
      </c>
      <c r="E43" s="162">
        <f t="shared" si="4"/>
        <v>1.6902101999999999</v>
      </c>
      <c r="F43" s="95">
        <f t="shared" si="4"/>
        <v>418.87818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62">
        <v>0.084</v>
      </c>
      <c r="D44" s="99">
        <v>11.274</v>
      </c>
      <c r="E44" s="162">
        <f t="shared" si="4"/>
        <v>3.0864708</v>
      </c>
      <c r="F44" s="95">
        <f t="shared" si="4"/>
        <v>414.24847379999994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4" t="s">
        <v>87</v>
      </c>
      <c r="D46" s="184"/>
      <c r="E46" s="185" t="s">
        <v>6</v>
      </c>
      <c r="F46" s="186"/>
      <c r="G46" s="32"/>
      <c r="H46" s="32"/>
      <c r="I46" s="24"/>
      <c r="K46" s="25"/>
      <c r="L46" s="25"/>
      <c r="M46" s="25"/>
    </row>
    <row r="47" spans="2:13" s="6" customFormat="1" ht="15">
      <c r="B47" s="125" t="s">
        <v>89</v>
      </c>
      <c r="C47" s="166">
        <v>0</v>
      </c>
      <c r="D47" s="126" t="s">
        <v>83</v>
      </c>
      <c r="E47" s="167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95</v>
      </c>
      <c r="C48" s="169">
        <v>360</v>
      </c>
      <c r="D48" s="121">
        <v>44440</v>
      </c>
      <c r="E48" s="164">
        <f t="shared" si="5"/>
        <v>3.361344537815126</v>
      </c>
      <c r="F48" s="95">
        <f t="shared" si="5"/>
        <v>414.9393090569561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102</v>
      </c>
      <c r="C49" s="169">
        <v>190</v>
      </c>
      <c r="D49" s="121">
        <v>47810</v>
      </c>
      <c r="E49" s="164">
        <f t="shared" si="5"/>
        <v>1.7740429505135389</v>
      </c>
      <c r="F49" s="95">
        <f t="shared" si="5"/>
        <v>446.40522875817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7" t="s">
        <v>17</v>
      </c>
      <c r="D51" s="178"/>
      <c r="E51" s="177" t="s">
        <v>6</v>
      </c>
      <c r="F51" s="178"/>
      <c r="G51" s="32"/>
      <c r="H51" s="32"/>
      <c r="I51" s="24"/>
      <c r="J51" s="6"/>
    </row>
    <row r="52" spans="2:13" s="24" customFormat="1" ht="15.75" thickBot="1">
      <c r="B52" s="27" t="s">
        <v>91</v>
      </c>
      <c r="C52" s="164">
        <v>3.9</v>
      </c>
      <c r="D52" s="100">
        <v>408.7</v>
      </c>
      <c r="E52" s="164">
        <f aca="true" t="shared" si="6" ref="E52:F54">C52*1.1023</f>
        <v>4.29897</v>
      </c>
      <c r="F52" s="100">
        <f t="shared" si="6"/>
        <v>450.51001</v>
      </c>
      <c r="G52" s="28"/>
      <c r="H52" s="26"/>
      <c r="K52" s="6"/>
      <c r="L52" s="6"/>
      <c r="M52" s="6"/>
    </row>
    <row r="53" spans="2:19" s="24" customFormat="1" ht="15.75" thickBot="1">
      <c r="B53" s="27" t="s">
        <v>100</v>
      </c>
      <c r="C53" s="167">
        <v>0</v>
      </c>
      <c r="D53" s="100">
        <v>401.5</v>
      </c>
      <c r="E53" s="167">
        <f t="shared" si="6"/>
        <v>0</v>
      </c>
      <c r="F53" s="100">
        <f t="shared" si="6"/>
        <v>442.57345000000004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99</v>
      </c>
      <c r="C54" s="162">
        <v>2.7</v>
      </c>
      <c r="D54" s="147">
        <v>397.3</v>
      </c>
      <c r="E54" s="162">
        <f t="shared" si="6"/>
        <v>2.9762100000000005</v>
      </c>
      <c r="F54" s="100">
        <f t="shared" si="6"/>
        <v>437.94379000000004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7" t="s">
        <v>19</v>
      </c>
      <c r="D56" s="178"/>
      <c r="E56" s="177" t="s">
        <v>20</v>
      </c>
      <c r="F56" s="178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91</v>
      </c>
      <c r="C57" s="165">
        <v>0.22</v>
      </c>
      <c r="D57" s="95">
        <v>32.36</v>
      </c>
      <c r="E57" s="165">
        <f aca="true" t="shared" si="7" ref="E57:F59">C57/454*1000</f>
        <v>0.4845814977973568</v>
      </c>
      <c r="F57" s="95">
        <f t="shared" si="7"/>
        <v>71.27753303964758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100</v>
      </c>
      <c r="C58" s="165">
        <v>0.21</v>
      </c>
      <c r="D58" s="95">
        <v>32.51</v>
      </c>
      <c r="E58" s="165">
        <f t="shared" si="7"/>
        <v>0.46255506607929514</v>
      </c>
      <c r="F58" s="95">
        <f t="shared" si="7"/>
        <v>71.6079295154185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99</v>
      </c>
      <c r="C59" s="165">
        <v>0.2</v>
      </c>
      <c r="D59" s="95">
        <v>32.64</v>
      </c>
      <c r="E59" s="165">
        <f t="shared" si="7"/>
        <v>0.4405286343612335</v>
      </c>
      <c r="F59" s="95">
        <f t="shared" si="7"/>
        <v>71.89427312775331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7" t="s">
        <v>22</v>
      </c>
      <c r="D61" s="178"/>
      <c r="E61" s="177" t="s">
        <v>6</v>
      </c>
      <c r="F61" s="178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91</v>
      </c>
      <c r="C62" s="162">
        <v>0.035</v>
      </c>
      <c r="D62" s="99">
        <v>11.715</v>
      </c>
      <c r="E62" s="162">
        <f aca="true" t="shared" si="8" ref="E62:F64">C62*22.0462</f>
        <v>0.771617</v>
      </c>
      <c r="F62" s="95">
        <f t="shared" si="8"/>
        <v>258.271233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99</v>
      </c>
      <c r="C63" s="162">
        <v>0.03</v>
      </c>
      <c r="D63" s="99">
        <v>11.985</v>
      </c>
      <c r="E63" s="162">
        <f t="shared" si="8"/>
        <v>0.6613859999999999</v>
      </c>
      <c r="F63" s="95">
        <f t="shared" si="8"/>
        <v>264.223707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107</v>
      </c>
      <c r="C64" s="162">
        <v>0.03</v>
      </c>
      <c r="D64" s="127">
        <v>12.285</v>
      </c>
      <c r="E64" s="162">
        <f t="shared" si="8"/>
        <v>0.6613859999999999</v>
      </c>
      <c r="F64" s="95">
        <f t="shared" si="8"/>
        <v>270.837567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7" t="s">
        <v>24</v>
      </c>
      <c r="D66" s="178"/>
      <c r="E66" s="177" t="s">
        <v>25</v>
      </c>
      <c r="F66" s="178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97</v>
      </c>
      <c r="C67" s="164">
        <v>0.009</v>
      </c>
      <c r="D67" s="99">
        <v>1.698</v>
      </c>
      <c r="E67" s="164">
        <f aca="true" t="shared" si="9" ref="E67:F69">C67/3.785</f>
        <v>0.0023778071334214</v>
      </c>
      <c r="F67" s="95">
        <f t="shared" si="9"/>
        <v>0.4486129458388375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91</v>
      </c>
      <c r="C68" s="164">
        <v>0.005</v>
      </c>
      <c r="D68" s="99">
        <v>1.68</v>
      </c>
      <c r="E68" s="164">
        <f t="shared" si="9"/>
        <v>0.001321003963011889</v>
      </c>
      <c r="F68" s="95">
        <f t="shared" si="9"/>
        <v>0.4438573315719947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100</v>
      </c>
      <c r="C69" s="164">
        <v>0.007</v>
      </c>
      <c r="D69" s="99">
        <v>1.655</v>
      </c>
      <c r="E69" s="164">
        <f t="shared" si="9"/>
        <v>0.0018494055482166445</v>
      </c>
      <c r="F69" s="95">
        <f t="shared" si="9"/>
        <v>0.43725231175693524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7" t="s">
        <v>27</v>
      </c>
      <c r="D71" s="178"/>
      <c r="E71" s="177" t="s">
        <v>28</v>
      </c>
      <c r="F71" s="178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97</v>
      </c>
      <c r="C72" s="170">
        <v>0.0055</v>
      </c>
      <c r="D72" s="103">
        <v>0.805</v>
      </c>
      <c r="E72" s="170">
        <f>C72/454*100</f>
        <v>0.001211453744493392</v>
      </c>
      <c r="F72" s="101">
        <f>D72/454*1000</f>
        <v>1.7731277533039649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91</v>
      </c>
      <c r="C73" s="170">
        <v>0.0155</v>
      </c>
      <c r="D73" s="103">
        <v>0.855</v>
      </c>
      <c r="E73" s="170">
        <f>C73/454*100</f>
        <v>0.0034140969162995594</v>
      </c>
      <c r="F73" s="101">
        <f>D73/454*1000</f>
        <v>1.8832599118942732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100</v>
      </c>
      <c r="C74" s="170">
        <v>0.0155</v>
      </c>
      <c r="D74" s="103">
        <v>0.905</v>
      </c>
      <c r="E74" s="170">
        <f>C74/454*100</f>
        <v>0.0034140969162995594</v>
      </c>
      <c r="F74" s="101">
        <f>D74/454*1000</f>
        <v>1.9933920704845813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8" t="s">
        <v>27</v>
      </c>
      <c r="D76" s="188"/>
      <c r="E76" s="177" t="s">
        <v>30</v>
      </c>
      <c r="F76" s="178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92</v>
      </c>
      <c r="C77" s="168">
        <v>0.0022</v>
      </c>
      <c r="D77" s="128">
        <v>0.19</v>
      </c>
      <c r="E77" s="168">
        <f aca="true" t="shared" si="10" ref="E77:F79">C77/454*1000000</f>
        <v>4.845814977973569</v>
      </c>
      <c r="F77" s="95">
        <f t="shared" si="10"/>
        <v>418.5022026431718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96</v>
      </c>
      <c r="C78" s="168">
        <v>0.0025</v>
      </c>
      <c r="D78" s="128">
        <v>0.191</v>
      </c>
      <c r="E78" s="168">
        <f t="shared" si="10"/>
        <v>5.506607929515419</v>
      </c>
      <c r="F78" s="95">
        <f t="shared" si="10"/>
        <v>420.704845814978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104</v>
      </c>
      <c r="C79" s="168">
        <v>0.0029</v>
      </c>
      <c r="D79" s="128" t="s">
        <v>83</v>
      </c>
      <c r="E79" s="168">
        <f t="shared" si="10"/>
        <v>6.387665198237885</v>
      </c>
      <c r="F79" s="95" t="s">
        <v>83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1.1365</v>
      </c>
      <c r="F85" s="160">
        <v>0.0093</v>
      </c>
      <c r="G85" s="160">
        <v>1.4555</v>
      </c>
      <c r="H85" s="160">
        <v>1.0361</v>
      </c>
      <c r="I85" s="160">
        <v>0.7855</v>
      </c>
      <c r="J85" s="160">
        <v>0.745</v>
      </c>
      <c r="K85" s="160">
        <v>0.1288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0.8799</v>
      </c>
      <c r="E86" s="161" t="s">
        <v>83</v>
      </c>
      <c r="F86" s="161">
        <v>0.0082</v>
      </c>
      <c r="G86" s="161">
        <v>1.2807</v>
      </c>
      <c r="H86" s="161">
        <v>0.9116</v>
      </c>
      <c r="I86" s="161">
        <v>0.6911</v>
      </c>
      <c r="J86" s="161">
        <v>0.6555</v>
      </c>
      <c r="K86" s="161">
        <v>0.1133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107.1</v>
      </c>
      <c r="E87" s="160">
        <v>121.7192</v>
      </c>
      <c r="F87" s="160" t="s">
        <v>83</v>
      </c>
      <c r="G87" s="160">
        <v>155.8841</v>
      </c>
      <c r="H87" s="160">
        <v>110.9615</v>
      </c>
      <c r="I87" s="160">
        <v>84.1254</v>
      </c>
      <c r="J87" s="160">
        <v>79.7895</v>
      </c>
      <c r="K87" s="160">
        <v>13.7921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0.687</v>
      </c>
      <c r="E88" s="161">
        <v>0.7808</v>
      </c>
      <c r="F88" s="161">
        <v>0.0064</v>
      </c>
      <c r="G88" s="161" t="s">
        <v>83</v>
      </c>
      <c r="H88" s="161">
        <v>0.7118</v>
      </c>
      <c r="I88" s="161">
        <v>0.5397</v>
      </c>
      <c r="J88" s="161">
        <v>0.5119</v>
      </c>
      <c r="K88" s="161">
        <v>0.0885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0.9652</v>
      </c>
      <c r="E89" s="160">
        <v>1.097</v>
      </c>
      <c r="F89" s="160">
        <v>0.009</v>
      </c>
      <c r="G89" s="160">
        <v>1.4048</v>
      </c>
      <c r="H89" s="160" t="s">
        <v>83</v>
      </c>
      <c r="I89" s="160">
        <v>0.7581</v>
      </c>
      <c r="J89" s="160">
        <v>0.7191</v>
      </c>
      <c r="K89" s="160">
        <v>0.1243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1.2731</v>
      </c>
      <c r="E90" s="161">
        <v>1.4469</v>
      </c>
      <c r="F90" s="161">
        <v>0.0119</v>
      </c>
      <c r="G90" s="161">
        <v>1.853</v>
      </c>
      <c r="H90" s="161">
        <v>1.319</v>
      </c>
      <c r="I90" s="161" t="s">
        <v>83</v>
      </c>
      <c r="J90" s="161">
        <v>0.9485</v>
      </c>
      <c r="K90" s="161">
        <v>0.1639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1.3423</v>
      </c>
      <c r="E91" s="160">
        <v>1.5255</v>
      </c>
      <c r="F91" s="160">
        <v>0.0125</v>
      </c>
      <c r="G91" s="160">
        <v>1.9537</v>
      </c>
      <c r="H91" s="160">
        <v>1.3907</v>
      </c>
      <c r="I91" s="160">
        <v>1.0543</v>
      </c>
      <c r="J91" s="160" t="s">
        <v>83</v>
      </c>
      <c r="K91" s="160">
        <v>0.1729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7.7653</v>
      </c>
      <c r="E92" s="161">
        <v>8.8253</v>
      </c>
      <c r="F92" s="161">
        <v>0.0725</v>
      </c>
      <c r="G92" s="161">
        <v>11.3024</v>
      </c>
      <c r="H92" s="161">
        <v>8.0453</v>
      </c>
      <c r="I92" s="161">
        <v>6.0995</v>
      </c>
      <c r="J92" s="161">
        <v>5.7851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93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90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7" t="s">
        <v>64</v>
      </c>
      <c r="C114" s="187"/>
      <c r="D114" s="187"/>
      <c r="E114" s="187"/>
      <c r="F114" s="187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1" t="s">
        <v>65</v>
      </c>
      <c r="C115" s="171"/>
      <c r="D115" s="171"/>
      <c r="E115" s="171"/>
      <c r="F115" s="171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1" t="s">
        <v>66</v>
      </c>
      <c r="C116" s="171"/>
      <c r="D116" s="171"/>
      <c r="E116" s="171"/>
      <c r="F116" s="171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1" t="s">
        <v>67</v>
      </c>
      <c r="C117" s="171"/>
      <c r="D117" s="171"/>
      <c r="E117" s="171"/>
      <c r="F117" s="171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1" t="s">
        <v>68</v>
      </c>
      <c r="C118" s="171"/>
      <c r="D118" s="171"/>
      <c r="E118" s="171"/>
      <c r="F118" s="171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1" t="s">
        <v>69</v>
      </c>
      <c r="C119" s="171"/>
      <c r="D119" s="171"/>
      <c r="E119" s="171"/>
      <c r="F119" s="171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1" t="s">
        <v>70</v>
      </c>
      <c r="C120" s="171"/>
      <c r="D120" s="171"/>
      <c r="E120" s="171"/>
      <c r="F120" s="171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3" t="s">
        <v>71</v>
      </c>
      <c r="C121" s="183"/>
      <c r="D121" s="183"/>
      <c r="E121" s="183"/>
      <c r="F121" s="183"/>
    </row>
    <row r="123" spans="2:6" ht="15.75">
      <c r="B123" s="46" t="s">
        <v>72</v>
      </c>
      <c r="C123" s="174"/>
      <c r="D123" s="175"/>
      <c r="E123" s="175"/>
      <c r="F123" s="176"/>
    </row>
    <row r="124" spans="2:6" ht="30.75" customHeight="1">
      <c r="B124" s="46" t="s">
        <v>73</v>
      </c>
      <c r="C124" s="173" t="s">
        <v>74</v>
      </c>
      <c r="D124" s="173"/>
      <c r="E124" s="174" t="s">
        <v>75</v>
      </c>
      <c r="F124" s="176"/>
    </row>
    <row r="125" spans="2:6" ht="30.75" customHeight="1">
      <c r="B125" s="46" t="s">
        <v>76</v>
      </c>
      <c r="C125" s="173" t="s">
        <v>77</v>
      </c>
      <c r="D125" s="173"/>
      <c r="E125" s="174" t="s">
        <v>78</v>
      </c>
      <c r="F125" s="176"/>
    </row>
    <row r="126" spans="2:6" ht="15" customHeight="1">
      <c r="B126" s="172" t="s">
        <v>79</v>
      </c>
      <c r="C126" s="173" t="s">
        <v>80</v>
      </c>
      <c r="D126" s="173"/>
      <c r="E126" s="179" t="s">
        <v>81</v>
      </c>
      <c r="F126" s="180"/>
    </row>
    <row r="127" spans="2:6" ht="15" customHeight="1">
      <c r="B127" s="172"/>
      <c r="C127" s="173"/>
      <c r="D127" s="173"/>
      <c r="E127" s="181"/>
      <c r="F127" s="18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2016-06-08T06:18:33Z</dcterms:modified>
  <cp:category/>
  <cp:version/>
  <cp:contentType/>
  <cp:contentStatus/>
</cp:coreProperties>
</file>