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<sst xmlns="http://schemas.openxmlformats.org/spreadsheetml/2006/main" count="346" uniqueCount="129">
  <si>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</si>
  <si>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</si>
  <si>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</si>
  <si>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</si>
  <si>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</si>
  <si>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</si>
  <si>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</si>
  <si>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</si>
  <si>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</si>
  <si>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</si>
  <si>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</si>
  <si>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</si>
  <si>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</si>
  <si>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</si>
  <si>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</si>
  <si>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</si>
  <si>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</si>
  <si>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</si>
  <si>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</si>
  <si>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</si>
  <si>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</si>
  <si>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</si>
  <si>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</si>
  <si>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</si>
  <si>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</si>
  <si>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</si>
  <si>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</si>
  <si>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</si>
  <si>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</si>
  <si>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</si>
  <si>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</si>
  <si>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</si>
  <si>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</si>
  <si>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</si>
  <si>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</si>
  <si>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</si>
  <si>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</si>
  <si>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</si>
  <si>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</si>
  <si>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</si>
  <si>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</si>
  <si>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</si>
  <si>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</si>
  <si>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</si>
  <si>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</si>
  <si>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</si>
  <si>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</si>
  <si>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</si>
  <si>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</si>
  <si>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</si>
  <si>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</si>
  <si>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</si>
  <si>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</si>
  <si>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</si>
  <si>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</si>
  <si>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</si>
  <si>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</si>
  <si>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</si>
  <si>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</si>
  <si>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</si>
  <si>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</si>
  <si>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</si>
  <si>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</si>
  <si>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</si>
  <si>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</si>
  <si>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</si>
  <si>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</si>
  <si>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</si>
  <si>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</si>
  <si>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</si>
  <si>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</si>
  <si>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</si>
  <si>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</si>
  <si>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</si>
  <si>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</si>
  <si>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</si>
  <si>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</si>
  <si>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</si>
  <si>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</si>
  <si>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</si>
  <si>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</si>
  <si>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</si>
  <si>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</si>
  <si>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</si>
  <si>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</si>
  <si>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</si>
  <si>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</si>
  <si>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</si>
  <si>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</si>
  <si>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</si>
  <si>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</si>
  <si>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</si>
  <si>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</si>
  <si>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</si>
  <si>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</si>
  <si>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</si>
  <si>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</si>
  <si>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</si>
  <si>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</si>
  <si>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</si>
  <si>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</si>
  <si>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</si>
  <si>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</si>
  <si>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</si>
  <si>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</si>
  <si>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</si>
  <si>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</si>
  <si>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</si>
  <si>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CME - Вересень'21</t>
  </si>
  <si>
    <t>CME - Березень'22</t>
  </si>
  <si>
    <t>Euronext - Березень '22 (€/МT)</t>
  </si>
  <si>
    <t>Euronext -Травень'22 (€/МT)</t>
  </si>
  <si>
    <t>CME - Серпень'21</t>
  </si>
  <si>
    <t>CME - Жовтень'21</t>
  </si>
  <si>
    <t>CME -Березень'22</t>
  </si>
  <si>
    <t>CME -Травень'22</t>
  </si>
  <si>
    <t>Euronext -Березень'22 (€/МT)</t>
  </si>
  <si>
    <t>Euronext -Червень'22 (€/МT)</t>
  </si>
  <si>
    <t>CME - Травень'22</t>
  </si>
  <si>
    <t>Euronext - Травень '22 (€/МT)</t>
  </si>
  <si>
    <t>Euronext -Серпень'22 (€/МT)</t>
  </si>
  <si>
    <t>CME -Липень'22</t>
  </si>
  <si>
    <t>Ціни на сільськогосподарську продукцію на світових товарних біржах (закриття/settle)</t>
  </si>
  <si>
    <t>CME -Лютий'22</t>
  </si>
  <si>
    <t>Euronext - Вересень '22 (€/МT)</t>
  </si>
  <si>
    <t>CME - Липень'22</t>
  </si>
  <si>
    <t>Euronext -Листопад'22 (€/МT)</t>
  </si>
  <si>
    <t>CME -Квітень'22</t>
  </si>
  <si>
    <t>7 лютого 2022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</si>
</sst>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0"/>
    <numFmt numFmtId="213" formatCode="#,##0.0000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4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00B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" fontId="88" fillId="0" borderId="10" xfId="0" applyNumberFormat="1" applyFont="1" applyFill="1" applyBorder="1" applyAlignment="1">
      <alignment horizontal="center" vertical="top" wrapText="1"/>
    </xf>
    <xf numFmtId="2" fontId="26" fillId="0" borderId="0" xfId="0" applyNumberFormat="1" applyFont="1" applyAlignment="1" applyProtection="1">
      <alignment wrapText="1"/>
      <protection/>
    </xf>
    <xf numFmtId="2" fontId="13" fillId="0" borderId="0" xfId="0" applyNumberFormat="1" applyFont="1" applyAlignment="1">
      <alignment wrapText="1"/>
    </xf>
    <xf numFmtId="2" fontId="26" fillId="0" borderId="0" xfId="0" applyNumberFormat="1" applyFont="1" applyAlignment="1" applyProtection="1">
      <alignment wrapText="1"/>
      <protection/>
    </xf>
    <xf numFmtId="198" fontId="88" fillId="0" borderId="10" xfId="0" applyNumberFormat="1" applyFont="1" applyFill="1" applyBorder="1" applyAlignment="1">
      <alignment horizontal="center" vertical="top" wrapText="1"/>
    </xf>
    <xf numFmtId="201" fontId="88" fillId="0" borderId="10" xfId="0" applyNumberFormat="1" applyFont="1" applyFill="1" applyBorder="1" applyAlignment="1">
      <alignment horizontal="center" vertical="top" wrapText="1"/>
    </xf>
    <xf numFmtId="199" fontId="88" fillId="0" borderId="10" xfId="0" applyNumberFormat="1" applyFont="1" applyFill="1" applyBorder="1" applyAlignment="1" quotePrefix="1">
      <alignment horizontal="center" vertical="top" wrapText="1"/>
    </xf>
    <xf numFmtId="198" fontId="88" fillId="0" borderId="10" xfId="0" applyNumberFormat="1" applyFont="1" applyFill="1" applyBorder="1" applyAlignment="1" quotePrefix="1">
      <alignment horizontal="center" vertical="top" wrapText="1"/>
    </xf>
    <xf numFmtId="200" fontId="88" fillId="0" borderId="10" xfId="0" applyNumberFormat="1" applyFont="1" applyFill="1" applyBorder="1" applyAlignment="1">
      <alignment horizontal="center" vertical="top" wrapText="1"/>
    </xf>
    <xf numFmtId="199" fontId="88" fillId="0" borderId="10" xfId="0" applyNumberFormat="1" applyFont="1" applyFill="1" applyBorder="1" applyAlignment="1">
      <alignment horizontal="center" vertical="top" wrapText="1"/>
    </xf>
    <xf numFmtId="213" fontId="88" fillId="0" borderId="10" xfId="0" applyNumberFormat="1" applyFont="1" applyFill="1" applyBorder="1" applyAlignment="1">
      <alignment horizontal="center" vertical="top" wrapText="1"/>
    </xf>
    <xf numFmtId="202" fontId="88" fillId="0" borderId="10" xfId="0" applyNumberFormat="1" applyFont="1" applyFill="1" applyBorder="1" applyAlignment="1">
      <alignment horizontal="center" vertical="top" wrapText="1"/>
    </xf>
    <xf numFmtId="200" fontId="28" fillId="0" borderId="1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G5" sqref="G5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122</v>
      </c>
    </row>
    <row r="3" spans="7:9" ht="15" customHeight="1">
      <c r="G3"/>
      <c r="H3"/>
      <c r="I3"/>
    </row>
    <row r="4" spans="2:6" s="1" customFormat="1" ht="15" customHeight="1">
      <c r="B4" s="135"/>
      <c r="C4" s="183" t="s">
        <v>128</v>
      </c>
      <c r="D4" s="184"/>
      <c r="E4" s="184"/>
      <c r="F4" s="185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79">
        <v>0.1475</v>
      </c>
      <c r="D7" s="6">
        <v>6.3525</v>
      </c>
      <c r="E7" s="170">
        <f aca="true" t="shared" si="0" ref="E7:F9">C7*39.3682</f>
        <v>5.8068095</v>
      </c>
      <c r="F7" s="12">
        <f t="shared" si="0"/>
        <v>250.08649050000002</v>
      </c>
    </row>
    <row r="8" spans="2:6" s="5" customFormat="1" ht="15">
      <c r="B8" s="23" t="s">
        <v>118</v>
      </c>
      <c r="C8" s="179">
        <v>0.155</v>
      </c>
      <c r="D8" s="6">
        <v>6.3725</v>
      </c>
      <c r="E8" s="170">
        <f t="shared" si="0"/>
        <v>6.1020710000000005</v>
      </c>
      <c r="F8" s="12">
        <f t="shared" si="0"/>
        <v>250.8738545</v>
      </c>
    </row>
    <row r="9" spans="2:17" s="5" customFormat="1" ht="15">
      <c r="B9" s="23" t="s">
        <v>125</v>
      </c>
      <c r="C9" s="179">
        <v>0.1525</v>
      </c>
      <c r="D9" s="6">
        <v>6.3375</v>
      </c>
      <c r="E9" s="170">
        <f t="shared" si="0"/>
        <v>6.0036505</v>
      </c>
      <c r="F9" s="12">
        <f t="shared" si="0"/>
        <v>249.49596750000003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99" t="s">
        <v>78</v>
      </c>
      <c r="D11" s="200"/>
      <c r="E11" s="199" t="s">
        <v>6</v>
      </c>
      <c r="F11" s="200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116</v>
      </c>
      <c r="C17" s="170">
        <v>0.75</v>
      </c>
      <c r="D17" s="68">
        <v>252.5</v>
      </c>
      <c r="E17" s="170">
        <f aca="true" t="shared" si="1" ref="E17:F19">C17*$E$86</f>
        <v>0.857775</v>
      </c>
      <c r="F17" s="68">
        <f t="shared" si="1"/>
        <v>288.78425</v>
      </c>
      <c r="G17" s="46"/>
      <c r="H17" s="171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117</v>
      </c>
      <c r="C18" s="170">
        <v>1.5</v>
      </c>
      <c r="D18" s="12">
        <v>252.5</v>
      </c>
      <c r="E18" s="170">
        <f t="shared" si="1"/>
        <v>1.71555</v>
      </c>
      <c r="F18" s="68">
        <f t="shared" si="1"/>
        <v>288.78425</v>
      </c>
      <c r="G18" s="26"/>
      <c r="H18" s="171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120</v>
      </c>
      <c r="C19" s="170">
        <v>1.25</v>
      </c>
      <c r="D19" s="12">
        <v>255.75</v>
      </c>
      <c r="E19" s="170">
        <f>C19*$E$86</f>
        <v>1.429625</v>
      </c>
      <c r="F19" s="68">
        <f t="shared" si="1"/>
        <v>292.50127499999996</v>
      </c>
      <c r="G19" s="46"/>
      <c r="H19" s="172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99" t="s">
        <v>5</v>
      </c>
      <c r="D21" s="200"/>
      <c r="E21" s="201" t="s">
        <v>6</v>
      </c>
      <c r="F21" s="201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79">
        <v>0.055</v>
      </c>
      <c r="D22" s="119">
        <v>7.6875</v>
      </c>
      <c r="E22" s="170">
        <f>C22*36.7437</f>
        <v>2.0209034999999997</v>
      </c>
      <c r="F22" s="12">
        <f aca="true" t="shared" si="2" ref="E22:F24">D22*36.7437</f>
        <v>282.46719375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118</v>
      </c>
      <c r="C23" s="179">
        <v>0.06</v>
      </c>
      <c r="D23" s="6">
        <v>7.76</v>
      </c>
      <c r="E23" s="170">
        <f t="shared" si="2"/>
        <v>2.2046219999999996</v>
      </c>
      <c r="F23" s="12">
        <f>D23*36.7437</f>
        <v>285.131112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125</v>
      </c>
      <c r="C24" s="179">
        <v>0.0875</v>
      </c>
      <c r="D24" s="6">
        <v>7.705</v>
      </c>
      <c r="E24" s="170">
        <f t="shared" si="2"/>
        <v>3.2150737499999997</v>
      </c>
      <c r="F24" s="12">
        <f t="shared" si="2"/>
        <v>283.1102085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201" t="s">
        <v>9</v>
      </c>
      <c r="D26" s="201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110</v>
      </c>
      <c r="C27" s="170">
        <v>0.5</v>
      </c>
      <c r="D27" s="68">
        <v>266</v>
      </c>
      <c r="E27" s="170">
        <f aca="true" t="shared" si="3" ref="E27:F29">C27*$E$86</f>
        <v>0.57185</v>
      </c>
      <c r="F27" s="68">
        <f t="shared" si="3"/>
        <v>304.2242</v>
      </c>
      <c r="G27" s="46"/>
      <c r="H27" s="171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119</v>
      </c>
      <c r="C28" s="170">
        <v>0.25</v>
      </c>
      <c r="D28" s="68">
        <v>265.25</v>
      </c>
      <c r="E28" s="170">
        <f t="shared" si="3"/>
        <v>0.285925</v>
      </c>
      <c r="F28" s="68">
        <f t="shared" si="3"/>
        <v>303.366425</v>
      </c>
      <c r="G28" s="46"/>
      <c r="H28" s="171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124</v>
      </c>
      <c r="C29" s="170">
        <v>1</v>
      </c>
      <c r="D29" s="68">
        <v>250</v>
      </c>
      <c r="E29" s="170">
        <f t="shared" si="3"/>
        <v>1.1437</v>
      </c>
      <c r="F29" s="68">
        <f t="shared" si="3"/>
        <v>285.925</v>
      </c>
      <c r="G29" s="46"/>
      <c r="H29" s="171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201" t="s">
        <v>12</v>
      </c>
      <c r="D31" s="201"/>
      <c r="E31" s="201" t="s">
        <v>10</v>
      </c>
      <c r="F31" s="201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111</v>
      </c>
      <c r="C32" s="170">
        <v>5.25</v>
      </c>
      <c r="D32" s="12">
        <v>701.75</v>
      </c>
      <c r="E32" s="170">
        <f aca="true" t="shared" si="4" ref="E32:F34">C32*$E$86</f>
        <v>6.0044249999999995</v>
      </c>
      <c r="F32" s="68">
        <f t="shared" si="4"/>
        <v>802.591475</v>
      </c>
      <c r="G32" s="46"/>
      <c r="H32" s="171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120</v>
      </c>
      <c r="C33" s="170">
        <v>8.25</v>
      </c>
      <c r="D33" s="12">
        <v>611.25</v>
      </c>
      <c r="E33" s="170">
        <f t="shared" si="4"/>
        <v>9.435525</v>
      </c>
      <c r="F33" s="68">
        <f t="shared" si="4"/>
        <v>699.0866249999999</v>
      </c>
      <c r="G33" s="46"/>
      <c r="H33" s="173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126</v>
      </c>
      <c r="C34" s="170">
        <v>8</v>
      </c>
      <c r="D34" s="12">
        <v>608</v>
      </c>
      <c r="E34" s="170">
        <f t="shared" si="4"/>
        <v>9.1496</v>
      </c>
      <c r="F34" s="68">
        <f t="shared" si="4"/>
        <v>695.3696</v>
      </c>
      <c r="G34" s="46"/>
      <c r="H34" s="171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96" t="s">
        <v>5</v>
      </c>
      <c r="D36" s="197"/>
      <c r="E36" s="196" t="s">
        <v>6</v>
      </c>
      <c r="F36" s="197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76">
        <v>0.05</v>
      </c>
      <c r="D37" s="119">
        <v>7.36</v>
      </c>
      <c r="E37" s="177">
        <f aca="true" t="shared" si="5" ref="E37:F39">C37*58.0164</f>
        <v>2.90082</v>
      </c>
      <c r="F37" s="68">
        <f t="shared" si="5"/>
        <v>427.000704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118</v>
      </c>
      <c r="C38" s="176">
        <v>0.0725</v>
      </c>
      <c r="D38" s="119">
        <v>6.9525</v>
      </c>
      <c r="E38" s="177">
        <f t="shared" si="5"/>
        <v>4.206188999999999</v>
      </c>
      <c r="F38" s="68">
        <f t="shared" si="5"/>
        <v>403.359021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125</v>
      </c>
      <c r="C39" s="176">
        <v>0.0425</v>
      </c>
      <c r="D39" s="119">
        <v>6.225</v>
      </c>
      <c r="E39" s="177">
        <f t="shared" si="5"/>
        <v>2.465697</v>
      </c>
      <c r="F39" s="68">
        <f t="shared" si="5"/>
        <v>361.15209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96" t="s">
        <v>5</v>
      </c>
      <c r="D41" s="197"/>
      <c r="E41" s="196" t="s">
        <v>6</v>
      </c>
      <c r="F41" s="197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109</v>
      </c>
      <c r="C42" s="180">
        <v>0.2825</v>
      </c>
      <c r="D42" s="119">
        <v>15.8175</v>
      </c>
      <c r="E42" s="181">
        <f>C42*36.7437</f>
        <v>10.380095249999998</v>
      </c>
      <c r="F42" s="68">
        <f aca="true" t="shared" si="6" ref="E42:F44">D42*36.7437</f>
        <v>581.19347475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118</v>
      </c>
      <c r="C43" s="180">
        <v>0.2875</v>
      </c>
      <c r="D43" s="119">
        <v>15.8625</v>
      </c>
      <c r="E43" s="181">
        <f t="shared" si="6"/>
        <v>10.563813749999998</v>
      </c>
      <c r="F43" s="68">
        <f t="shared" si="6"/>
        <v>582.84694125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125</v>
      </c>
      <c r="C44" s="180">
        <v>0.265</v>
      </c>
      <c r="D44" s="119">
        <v>15.8</v>
      </c>
      <c r="E44" s="181">
        <f t="shared" si="6"/>
        <v>9.7370805</v>
      </c>
      <c r="F44" s="68">
        <f t="shared" si="6"/>
        <v>580.5504599999999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99" t="s">
        <v>73</v>
      </c>
      <c r="D46" s="200"/>
      <c r="E46" s="199" t="s">
        <v>6</v>
      </c>
      <c r="F46" s="200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96" t="s">
        <v>16</v>
      </c>
      <c r="D51" s="197"/>
      <c r="E51" s="196" t="s">
        <v>6</v>
      </c>
      <c r="F51" s="197"/>
      <c r="G51"/>
      <c r="H51"/>
      <c r="I51"/>
      <c r="J51" s="5"/>
    </row>
    <row r="52" spans="2:19" s="21" customFormat="1" ht="15">
      <c r="B52" s="23" t="s">
        <v>109</v>
      </c>
      <c r="C52" s="175">
        <v>8.9</v>
      </c>
      <c r="D52" s="73">
        <v>452.8</v>
      </c>
      <c r="E52" s="174">
        <f aca="true" t="shared" si="7" ref="E52:F54">C52*1.1023</f>
        <v>9.81047</v>
      </c>
      <c r="F52" s="73">
        <f t="shared" si="7"/>
        <v>499.12144000000006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118</v>
      </c>
      <c r="C53" s="175">
        <v>10.1</v>
      </c>
      <c r="D53" s="73">
        <v>451.9</v>
      </c>
      <c r="E53" s="174">
        <f t="shared" si="7"/>
        <v>11.133230000000001</v>
      </c>
      <c r="F53" s="73">
        <f t="shared" si="7"/>
        <v>498.12937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125</v>
      </c>
      <c r="C54" s="175">
        <v>10.9</v>
      </c>
      <c r="D54" s="73">
        <v>449.7</v>
      </c>
      <c r="E54" s="174">
        <f t="shared" si="7"/>
        <v>12.015070000000001</v>
      </c>
      <c r="F54" s="73">
        <f t="shared" si="7"/>
        <v>495.70431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96" t="s">
        <v>18</v>
      </c>
      <c r="D56" s="197"/>
      <c r="E56" s="196" t="s">
        <v>19</v>
      </c>
      <c r="F56" s="197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109</v>
      </c>
      <c r="C57" s="123">
        <v>0.02</v>
      </c>
      <c r="D57" s="68">
        <v>65.34</v>
      </c>
      <c r="E57" s="110">
        <f aca="true" t="shared" si="8" ref="E57:F59">C57/454*1000</f>
        <v>0.04405286343612335</v>
      </c>
      <c r="F57" s="68">
        <f t="shared" si="8"/>
        <v>143.92070484581498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118</v>
      </c>
      <c r="C58" s="170">
        <v>0.01</v>
      </c>
      <c r="D58" s="68">
        <v>65.41</v>
      </c>
      <c r="E58" s="174">
        <f t="shared" si="8"/>
        <v>0.022026431718061675</v>
      </c>
      <c r="F58" s="68">
        <f t="shared" si="8"/>
        <v>144.0748898678414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125</v>
      </c>
      <c r="C59" s="170">
        <v>0.03</v>
      </c>
      <c r="D59" s="68">
        <v>65.04</v>
      </c>
      <c r="E59" s="174">
        <f t="shared" si="8"/>
        <v>0.06607929515418502</v>
      </c>
      <c r="F59" s="68">
        <f t="shared" si="8"/>
        <v>143.25991189427316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96" t="s">
        <v>21</v>
      </c>
      <c r="D61" s="197"/>
      <c r="E61" s="196" t="s">
        <v>6</v>
      </c>
      <c r="F61" s="197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74">
        <v>0.175</v>
      </c>
      <c r="D62" s="72">
        <v>15.45</v>
      </c>
      <c r="E62" s="174">
        <f aca="true" t="shared" si="9" ref="E62:F64">C62*22.026</f>
        <v>3.8545499999999997</v>
      </c>
      <c r="F62" s="68">
        <f t="shared" si="9"/>
        <v>340.3017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118</v>
      </c>
      <c r="C63" s="174">
        <v>0.185</v>
      </c>
      <c r="D63" s="72">
        <v>15.7</v>
      </c>
      <c r="E63" s="174">
        <f t="shared" si="9"/>
        <v>4.07481</v>
      </c>
      <c r="F63" s="68">
        <f t="shared" si="9"/>
        <v>345.8082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125</v>
      </c>
      <c r="C64" s="174">
        <v>0.19</v>
      </c>
      <c r="D64" s="72">
        <v>15.83</v>
      </c>
      <c r="E64" s="174">
        <f t="shared" si="9"/>
        <v>4.18494</v>
      </c>
      <c r="F64" s="68">
        <f t="shared" si="9"/>
        <v>348.67158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96" t="s">
        <v>76</v>
      </c>
      <c r="D66" s="197"/>
      <c r="E66" s="196" t="s">
        <v>23</v>
      </c>
      <c r="F66" s="197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112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108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113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96" t="s">
        <v>25</v>
      </c>
      <c r="D71" s="197"/>
      <c r="E71" s="196" t="s">
        <v>26</v>
      </c>
      <c r="F71" s="197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123</v>
      </c>
      <c r="C72" s="182">
        <v>0</v>
      </c>
      <c r="D72" s="118">
        <v>1.755</v>
      </c>
      <c r="E72" s="182">
        <f>C72/454*100</f>
        <v>0</v>
      </c>
      <c r="F72" s="74">
        <f>D72/454*1000</f>
        <v>3.8656387665198237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114</v>
      </c>
      <c r="C73" s="178">
        <v>0.005</v>
      </c>
      <c r="D73" s="118">
        <v>1.825</v>
      </c>
      <c r="E73" s="178">
        <f>C73/454*100</f>
        <v>0.0011013215859030838</v>
      </c>
      <c r="F73" s="74">
        <f>D73/454*1000</f>
        <v>4.0198237885462555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127</v>
      </c>
      <c r="C74" s="178">
        <v>0.0125</v>
      </c>
      <c r="D74" s="118">
        <v>1.835</v>
      </c>
      <c r="E74" s="178">
        <f>C74/454*100</f>
        <v>0.0027533039647577094</v>
      </c>
      <c r="F74" s="74">
        <f>D74/454*1000</f>
        <v>4.041850220264317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96" t="s">
        <v>25</v>
      </c>
      <c r="D76" s="197"/>
      <c r="E76" s="196" t="s">
        <v>28</v>
      </c>
      <c r="F76" s="197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114</v>
      </c>
      <c r="C77" s="127">
        <v>0.0018</v>
      </c>
      <c r="D77" s="119">
        <v>0.1805</v>
      </c>
      <c r="E77" s="123">
        <f aca="true" t="shared" si="10" ref="E77:F79">C77*2204.62262</f>
        <v>3.968320716</v>
      </c>
      <c r="F77" s="68">
        <f t="shared" si="10"/>
        <v>397.93438291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115</v>
      </c>
      <c r="C78" s="127">
        <v>0.0009</v>
      </c>
      <c r="D78" s="119">
        <v>0.177</v>
      </c>
      <c r="E78" s="123">
        <f t="shared" si="10"/>
        <v>1.984160358</v>
      </c>
      <c r="F78" s="68">
        <f t="shared" si="10"/>
        <v>390.21820374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121</v>
      </c>
      <c r="C79" s="127">
        <v>0.0002</v>
      </c>
      <c r="D79" s="119">
        <v>0.1757</v>
      </c>
      <c r="E79" s="123">
        <f t="shared" si="10"/>
        <v>0.44092452400000004</v>
      </c>
      <c r="F79" s="68">
        <f t="shared" si="10"/>
        <v>387.352194334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1.1437</v>
      </c>
      <c r="F86" s="165">
        <v>0.0087</v>
      </c>
      <c r="G86" s="165">
        <v>1.3533</v>
      </c>
      <c r="H86" s="165">
        <v>1.0829</v>
      </c>
      <c r="I86" s="165">
        <v>0.7894</v>
      </c>
      <c r="J86" s="165">
        <v>0.7125</v>
      </c>
      <c r="K86" s="165">
        <v>0.1283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0.8731</v>
      </c>
      <c r="E87" s="165" t="s">
        <v>72</v>
      </c>
      <c r="F87" s="165">
        <v>0.0078</v>
      </c>
      <c r="G87" s="165">
        <v>1.1704</v>
      </c>
      <c r="H87" s="165">
        <v>0.9603</v>
      </c>
      <c r="I87" s="165">
        <v>0.6917</v>
      </c>
      <c r="J87" s="165">
        <v>0.6306</v>
      </c>
      <c r="K87" s="165">
        <v>0.1136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113.4515</v>
      </c>
      <c r="E88" s="165">
        <v>129.001</v>
      </c>
      <c r="F88" s="165" t="s">
        <v>72</v>
      </c>
      <c r="G88" s="165">
        <v>150.19</v>
      </c>
      <c r="H88" s="165">
        <v>123.5421</v>
      </c>
      <c r="I88" s="165">
        <v>89.868</v>
      </c>
      <c r="J88" s="165">
        <v>81.4953</v>
      </c>
      <c r="K88" s="165">
        <v>14.5827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0.7553</v>
      </c>
      <c r="E89" s="165">
        <v>0.854</v>
      </c>
      <c r="F89" s="165">
        <v>0.0067</v>
      </c>
      <c r="G89" s="165" t="s">
        <v>72</v>
      </c>
      <c r="H89" s="165">
        <v>0.8224</v>
      </c>
      <c r="I89" s="165">
        <v>0.5888</v>
      </c>
      <c r="J89" s="165">
        <v>0.5297</v>
      </c>
      <c r="K89" s="165">
        <v>0.0969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0.9184</v>
      </c>
      <c r="E90" s="165">
        <v>1.0384</v>
      </c>
      <c r="F90" s="165">
        <v>0.0081</v>
      </c>
      <c r="G90" s="165">
        <v>1.216</v>
      </c>
      <c r="H90" s="165" t="s">
        <v>72</v>
      </c>
      <c r="I90" s="165">
        <v>0.7163</v>
      </c>
      <c r="J90" s="165">
        <v>0.6445</v>
      </c>
      <c r="K90" s="165">
        <v>0.1178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1.2824</v>
      </c>
      <c r="E91" s="165">
        <v>1.4501</v>
      </c>
      <c r="F91" s="165">
        <v>0.0113</v>
      </c>
      <c r="G91" s="165">
        <v>1.6981</v>
      </c>
      <c r="H91" s="165">
        <v>1.3962</v>
      </c>
      <c r="I91" s="165" t="s">
        <v>72</v>
      </c>
      <c r="J91" s="165">
        <v>0.8998</v>
      </c>
      <c r="K91" s="165">
        <v>0.1645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1.4249</v>
      </c>
      <c r="E92" s="165">
        <v>1.611</v>
      </c>
      <c r="F92" s="165">
        <v>0.0126</v>
      </c>
      <c r="G92" s="165">
        <v>1.8864</v>
      </c>
      <c r="H92" s="165">
        <v>1.5511</v>
      </c>
      <c r="I92" s="165">
        <v>1.1111</v>
      </c>
      <c r="J92" s="165" t="s">
        <v>72</v>
      </c>
      <c r="K92" s="165">
        <v>0.1827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7.7956</v>
      </c>
      <c r="E93" s="165">
        <v>8.8147</v>
      </c>
      <c r="F93" s="165">
        <v>0.069</v>
      </c>
      <c r="G93" s="165">
        <v>10.3216</v>
      </c>
      <c r="H93" s="165">
        <v>8.4877</v>
      </c>
      <c r="I93" s="165">
        <v>6.0798</v>
      </c>
      <c r="J93" s="165">
        <v>5.472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0.007751877892419439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98" t="s">
        <v>54</v>
      </c>
      <c r="C114" s="198"/>
      <c r="D114" s="198"/>
      <c r="E114" s="198"/>
      <c r="F114" s="198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95" t="s">
        <v>55</v>
      </c>
      <c r="C115" s="195"/>
      <c r="D115" s="195"/>
      <c r="E115" s="195"/>
      <c r="F115" s="195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95" t="s">
        <v>56</v>
      </c>
      <c r="C116" s="195"/>
      <c r="D116" s="195"/>
      <c r="E116" s="195"/>
      <c r="F116" s="195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95" t="s">
        <v>57</v>
      </c>
      <c r="C117" s="195"/>
      <c r="D117" s="195"/>
      <c r="E117" s="195"/>
      <c r="F117" s="19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95" t="s">
        <v>58</v>
      </c>
      <c r="C118" s="195"/>
      <c r="D118" s="195"/>
      <c r="E118" s="195"/>
      <c r="F118" s="19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95" t="s">
        <v>59</v>
      </c>
      <c r="C119" s="195"/>
      <c r="D119" s="195"/>
      <c r="E119" s="195"/>
      <c r="F119" s="19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95" t="s">
        <v>60</v>
      </c>
      <c r="C120" s="195"/>
      <c r="D120" s="195"/>
      <c r="E120" s="195"/>
      <c r="F120" s="19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202" t="s">
        <v>61</v>
      </c>
      <c r="C121" s="202"/>
      <c r="D121" s="202"/>
      <c r="E121" s="202"/>
      <c r="F121" s="202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92"/>
      <c r="D123" s="194"/>
      <c r="E123" s="194"/>
      <c r="F123" s="193"/>
      <c r="G123" s="112"/>
      <c r="H123" s="112"/>
    </row>
    <row r="124" spans="2:8" ht="15" customHeight="1">
      <c r="B124" s="31" t="s">
        <v>63</v>
      </c>
      <c r="C124" s="192" t="s">
        <v>64</v>
      </c>
      <c r="D124" s="193"/>
      <c r="E124" s="192" t="s">
        <v>65</v>
      </c>
      <c r="F124" s="193"/>
      <c r="G124" s="112"/>
      <c r="H124" s="112"/>
    </row>
    <row r="125" spans="2:8" ht="15" customHeight="1">
      <c r="B125" s="31" t="s">
        <v>66</v>
      </c>
      <c r="C125" s="192" t="s">
        <v>67</v>
      </c>
      <c r="D125" s="193"/>
      <c r="E125" s="192" t="s">
        <v>68</v>
      </c>
      <c r="F125" s="193"/>
      <c r="G125" s="112"/>
      <c r="H125" s="112"/>
    </row>
    <row r="126" spans="2:8" ht="15" customHeight="1">
      <c r="B126" s="186" t="s">
        <v>69</v>
      </c>
      <c r="C126" s="188" t="s">
        <v>70</v>
      </c>
      <c r="D126" s="189"/>
      <c r="E126" s="188" t="s">
        <v>71</v>
      </c>
      <c r="F126" s="189"/>
      <c r="G126" s="112"/>
      <c r="H126" s="112"/>
    </row>
    <row r="127" spans="2:8" ht="15" customHeight="1">
      <c r="B127" s="187"/>
      <c r="C127" s="190"/>
      <c r="D127" s="191"/>
      <c r="E127" s="190"/>
      <c r="F127" s="191"/>
      <c r="G127" s="112"/>
      <c r="H127" s="112"/>
    </row>
  </sheetData>
  <sheetProtection/>
  <mergeCells count="42"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C21:D21"/>
    <mergeCell ref="E31:F31"/>
    <mergeCell ref="C26:D26"/>
    <mergeCell ref="E21:F21"/>
    <mergeCell ref="C11:D11"/>
    <mergeCell ref="E11:F11"/>
    <mergeCell ref="B120:F120"/>
    <mergeCell ref="B118:F118"/>
    <mergeCell ref="B114:F114"/>
    <mergeCell ref="B115:F115"/>
    <mergeCell ref="B119:F119"/>
    <mergeCell ref="C71:D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203" t="s">
        <v>86</v>
      </c>
      <c r="D4" s="204"/>
      <c r="E4" s="204"/>
      <c r="F4" s="205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99" t="s">
        <v>5</v>
      </c>
      <c r="D6" s="200"/>
      <c r="E6" s="199" t="s">
        <v>6</v>
      </c>
      <c r="F6" s="200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99" t="s">
        <v>7</v>
      </c>
      <c r="D11" s="200"/>
      <c r="E11" s="199" t="s">
        <v>6</v>
      </c>
      <c r="F11" s="200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201" t="s">
        <v>78</v>
      </c>
      <c r="D16" s="201"/>
      <c r="E16" s="199" t="s">
        <v>6</v>
      </c>
      <c r="F16" s="200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99" t="s">
        <v>5</v>
      </c>
      <c r="D21" s="200"/>
      <c r="E21" s="201" t="s">
        <v>6</v>
      </c>
      <c r="F21" s="201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201" t="s">
        <v>9</v>
      </c>
      <c r="D26" s="201"/>
      <c r="E26" s="199" t="s">
        <v>10</v>
      </c>
      <c r="F26" s="200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201" t="s">
        <v>12</v>
      </c>
      <c r="D31" s="201"/>
      <c r="E31" s="201" t="s">
        <v>10</v>
      </c>
      <c r="F31" s="201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96" t="s">
        <v>5</v>
      </c>
      <c r="D36" s="197"/>
      <c r="E36" s="196" t="s">
        <v>6</v>
      </c>
      <c r="F36" s="197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96" t="s">
        <v>5</v>
      </c>
      <c r="D41" s="197"/>
      <c r="E41" s="196" t="s">
        <v>6</v>
      </c>
      <c r="F41" s="197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201" t="s">
        <v>73</v>
      </c>
      <c r="D46" s="201"/>
      <c r="E46" s="199" t="s">
        <v>6</v>
      </c>
      <c r="F46" s="200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96" t="s">
        <v>16</v>
      </c>
      <c r="D51" s="197"/>
      <c r="E51" s="196" t="s">
        <v>6</v>
      </c>
      <c r="F51" s="197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96" t="s">
        <v>18</v>
      </c>
      <c r="D56" s="197"/>
      <c r="E56" s="196" t="s">
        <v>19</v>
      </c>
      <c r="F56" s="197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96" t="s">
        <v>21</v>
      </c>
      <c r="D61" s="197"/>
      <c r="E61" s="196" t="s">
        <v>6</v>
      </c>
      <c r="F61" s="197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96" t="s">
        <v>76</v>
      </c>
      <c r="D66" s="197"/>
      <c r="E66" s="196" t="s">
        <v>23</v>
      </c>
      <c r="F66" s="197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96" t="s">
        <v>25</v>
      </c>
      <c r="D71" s="197"/>
      <c r="E71" s="196" t="s">
        <v>26</v>
      </c>
      <c r="F71" s="197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206" t="s">
        <v>25</v>
      </c>
      <c r="D76" s="206"/>
      <c r="E76" s="196" t="s">
        <v>28</v>
      </c>
      <c r="F76" s="197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98" t="s">
        <v>54</v>
      </c>
      <c r="C114" s="198"/>
      <c r="D114" s="198"/>
      <c r="E114" s="198"/>
      <c r="F114" s="198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95" t="s">
        <v>55</v>
      </c>
      <c r="C115" s="195"/>
      <c r="D115" s="195"/>
      <c r="E115" s="195"/>
      <c r="F115" s="195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95" t="s">
        <v>56</v>
      </c>
      <c r="C116" s="195"/>
      <c r="D116" s="195"/>
      <c r="E116" s="195"/>
      <c r="F116" s="195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95" t="s">
        <v>57</v>
      </c>
      <c r="C117" s="195"/>
      <c r="D117" s="195"/>
      <c r="E117" s="195"/>
      <c r="F117" s="19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95" t="s">
        <v>58</v>
      </c>
      <c r="C118" s="195"/>
      <c r="D118" s="195"/>
      <c r="E118" s="195"/>
      <c r="F118" s="19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95" t="s">
        <v>59</v>
      </c>
      <c r="C119" s="195"/>
      <c r="D119" s="195"/>
      <c r="E119" s="195"/>
      <c r="F119" s="19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95" t="s">
        <v>60</v>
      </c>
      <c r="C120" s="195"/>
      <c r="D120" s="195"/>
      <c r="E120" s="195"/>
      <c r="F120" s="19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202" t="s">
        <v>61</v>
      </c>
      <c r="C121" s="202"/>
      <c r="D121" s="202"/>
      <c r="E121" s="202"/>
      <c r="F121" s="202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92"/>
      <c r="D123" s="194"/>
      <c r="E123" s="194"/>
      <c r="F123" s="193"/>
      <c r="G123" s="112"/>
      <c r="H123" s="112"/>
    </row>
    <row r="124" spans="2:8" ht="30.75" customHeight="1">
      <c r="B124" s="31" t="s">
        <v>63</v>
      </c>
      <c r="C124" s="192" t="s">
        <v>64</v>
      </c>
      <c r="D124" s="193"/>
      <c r="E124" s="192" t="s">
        <v>65</v>
      </c>
      <c r="F124" s="193"/>
      <c r="G124" s="112"/>
      <c r="H124" s="112"/>
    </row>
    <row r="125" spans="2:8" ht="30.75" customHeight="1">
      <c r="B125" s="31" t="s">
        <v>66</v>
      </c>
      <c r="C125" s="192" t="s">
        <v>67</v>
      </c>
      <c r="D125" s="193"/>
      <c r="E125" s="192" t="s">
        <v>68</v>
      </c>
      <c r="F125" s="193"/>
      <c r="G125" s="112"/>
      <c r="H125" s="112"/>
    </row>
    <row r="126" spans="2:8" ht="15" customHeight="1">
      <c r="B126" s="186" t="s">
        <v>69</v>
      </c>
      <c r="C126" s="188" t="s">
        <v>70</v>
      </c>
      <c r="D126" s="189"/>
      <c r="E126" s="188" t="s">
        <v>71</v>
      </c>
      <c r="F126" s="189"/>
      <c r="G126" s="112"/>
      <c r="H126" s="112"/>
    </row>
    <row r="127" spans="2:8" ht="15" customHeight="1">
      <c r="B127" s="187"/>
      <c r="C127" s="190"/>
      <c r="D127" s="191"/>
      <c r="E127" s="190"/>
      <c r="F127" s="191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Irina</cp:lastModifiedBy>
  <dcterms:created xsi:type="dcterms:W3CDTF">2015-11-06T07:22:19Z</dcterms:created>
  <dcterms:modified xsi:type="dcterms:W3CDTF">2022-02-09T07:23:15Z</dcterms:modified>
  <cp:category/>
  <cp:version/>
  <cp:contentType/>
  <cp:contentStatus/>
</cp:coreProperties>
</file>