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<sst xmlns="http://schemas.openxmlformats.org/spreadsheetml/2006/main" count="346" uniqueCount="130">
  <si>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</si>
  <si>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</si>
  <si>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</si>
  <si>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</si>
  <si>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</si>
  <si>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</si>
  <si>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</si>
  <si>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</si>
  <si>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</si>
  <si>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</si>
  <si>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</si>
  <si>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</si>
  <si>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</si>
  <si>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</si>
  <si>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</si>
  <si>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</si>
  <si>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</si>
  <si>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</si>
  <si>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</si>
  <si>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</si>
  <si>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</si>
  <si>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</si>
  <si>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</si>
  <si>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</si>
  <si>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</si>
  <si>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</si>
  <si>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</si>
  <si>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</si>
  <si>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</si>
  <si>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</si>
  <si>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</si>
  <si>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</si>
  <si>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</si>
  <si>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</si>
  <si>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</si>
  <si>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</si>
  <si>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</si>
  <si>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</si>
  <si>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</si>
  <si>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</si>
  <si>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</si>
  <si>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</si>
  <si>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</si>
  <si>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</si>
  <si>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</si>
  <si>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</si>
  <si>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</si>
  <si>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</si>
  <si>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</si>
  <si>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</si>
  <si>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</si>
  <si>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</si>
  <si>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</si>
  <si>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</si>
  <si>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</si>
  <si>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</si>
  <si>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</si>
  <si>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</si>
  <si>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</si>
  <si>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</si>
  <si>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</si>
  <si>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</si>
  <si>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</si>
  <si>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</si>
  <si>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</si>
  <si>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</si>
  <si>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</si>
  <si>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</si>
  <si>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</si>
  <si>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</si>
  <si>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</si>
  <si>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</si>
  <si>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</si>
  <si>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</si>
  <si>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</si>
  <si>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</si>
  <si>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</si>
  <si>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</si>
  <si>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</si>
  <si>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</si>
  <si>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</si>
  <si>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</si>
  <si>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</si>
  <si>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</si>
  <si>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</si>
  <si>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</si>
  <si>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</si>
  <si>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</si>
  <si>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</si>
  <si>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</si>
  <si>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</si>
  <si>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</si>
  <si>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</si>
  <si>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</si>
  <si>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</si>
  <si>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</si>
  <si>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</si>
  <si>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</si>
  <si>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</si>
  <si>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</si>
  <si>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</si>
  <si>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</si>
  <si>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</si>
  <si>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</si>
  <si>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</si>
  <si>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</si>
  <si>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</si>
  <si>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</si>
  <si>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</si>
  <si>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</si>
  <si>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</si>
  <si>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-Лютий'22 (€/МT)</t>
  </si>
  <si>
    <t>Euronext -Травень'22 (€/МT)</t>
  </si>
  <si>
    <t>CME - Серпень'21</t>
  </si>
  <si>
    <t>CME - Жовтень'21</t>
  </si>
  <si>
    <t>CME - Січень'22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</si>
  <si>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</si>
  <si>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</si>
  <si>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</si>
  <si>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</si>
  <si>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</si>
  <si>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</si>
  <si>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</si>
  <si>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</si>
  <si>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CME -Січень'22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</si>
  <si>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</si>
  <si>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</si>
  <si>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</si>
  <si>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</si>
  <si>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7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</si>
</sst>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 quotePrefix="1">
      <alignment horizontal="center" vertical="top" wrapText="1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9" fontId="6" fillId="36" borderId="10" xfId="0" applyNumberFormat="1" applyFont="1" applyFill="1" applyBorder="1" applyAlignment="1">
      <alignment horizontal="center"/>
    </xf>
    <xf numFmtId="213" fontId="88" fillId="0" borderId="10" xfId="0" applyNumberFormat="1" applyFont="1" applyFill="1" applyBorder="1" applyAlignment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200" fontId="8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8" sqref="G8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125</v>
      </c>
    </row>
    <row r="3" spans="7:9" ht="15" customHeight="1">
      <c r="G3"/>
      <c r="H3"/>
      <c r="I3"/>
    </row>
    <row r="4" spans="2:6" s="1" customFormat="1" ht="15" customHeight="1">
      <c r="B4" s="135"/>
      <c r="C4" s="178" t="s">
        <v>129</v>
      </c>
      <c r="D4" s="179"/>
      <c r="E4" s="179"/>
      <c r="F4" s="180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77">
        <v>0.03</v>
      </c>
      <c r="D7" s="6">
        <v>6.0675</v>
      </c>
      <c r="E7" s="170">
        <f aca="true" t="shared" si="0" ref="E7:F9">C7*39.3682</f>
        <v>1.181046</v>
      </c>
      <c r="F7" s="12">
        <f t="shared" si="0"/>
        <v>238.8665535</v>
      </c>
    </row>
    <row r="8" spans="2:6" s="5" customFormat="1" ht="15">
      <c r="B8" s="23" t="s">
        <v>120</v>
      </c>
      <c r="C8" s="177">
        <v>0.0325</v>
      </c>
      <c r="D8" s="6">
        <v>6.0775</v>
      </c>
      <c r="E8" s="170">
        <f t="shared" si="0"/>
        <v>1.2794665</v>
      </c>
      <c r="F8" s="12">
        <f t="shared" si="0"/>
        <v>239.2602355</v>
      </c>
    </row>
    <row r="9" spans="2:17" s="5" customFormat="1" ht="15">
      <c r="B9" s="23" t="s">
        <v>128</v>
      </c>
      <c r="C9" s="177">
        <v>0.0225</v>
      </c>
      <c r="D9" s="6">
        <v>6.045</v>
      </c>
      <c r="E9" s="170">
        <f t="shared" si="0"/>
        <v>0.8857845</v>
      </c>
      <c r="F9" s="12">
        <f t="shared" si="0"/>
        <v>237.980769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94" t="s">
        <v>78</v>
      </c>
      <c r="D11" s="195"/>
      <c r="E11" s="194" t="s">
        <v>6</v>
      </c>
      <c r="F11" s="19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118</v>
      </c>
      <c r="C17" s="123">
        <v>0.5</v>
      </c>
      <c r="D17" s="68">
        <v>243.25</v>
      </c>
      <c r="E17" s="123">
        <f aca="true" t="shared" si="1" ref="E17:F19">C17*$E$86</f>
        <v>0.56925</v>
      </c>
      <c r="F17" s="68">
        <f t="shared" si="1"/>
        <v>276.940125</v>
      </c>
      <c r="G17" s="46"/>
      <c r="H17" s="171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119</v>
      </c>
      <c r="C18" s="123">
        <v>0.5</v>
      </c>
      <c r="D18" s="12">
        <v>245.5</v>
      </c>
      <c r="E18" s="123">
        <f t="shared" si="1"/>
        <v>0.56925</v>
      </c>
      <c r="F18" s="68">
        <f t="shared" si="1"/>
        <v>279.50175</v>
      </c>
      <c r="G18" s="26"/>
      <c r="H18" s="171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122</v>
      </c>
      <c r="C19" s="68">
        <v>0</v>
      </c>
      <c r="D19" s="12">
        <v>249.5</v>
      </c>
      <c r="E19" s="68">
        <f t="shared" si="1"/>
        <v>0</v>
      </c>
      <c r="F19" s="68">
        <f t="shared" si="1"/>
        <v>284.05575</v>
      </c>
      <c r="G19" s="46"/>
      <c r="H19" s="172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94" t="s">
        <v>5</v>
      </c>
      <c r="D21" s="195"/>
      <c r="E21" s="196" t="s">
        <v>6</v>
      </c>
      <c r="F21" s="19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7">
        <v>0.125</v>
      </c>
      <c r="D22" s="119">
        <v>7.585</v>
      </c>
      <c r="E22" s="170">
        <f>C22*36.7437</f>
        <v>4.5929625</v>
      </c>
      <c r="F22" s="12">
        <f aca="true" t="shared" si="2" ref="E22:F24">D22*36.7437</f>
        <v>278.7009645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120</v>
      </c>
      <c r="C23" s="177">
        <v>0.1075</v>
      </c>
      <c r="D23" s="6">
        <v>7.605</v>
      </c>
      <c r="E23" s="170">
        <f t="shared" si="2"/>
        <v>3.9499477499999998</v>
      </c>
      <c r="F23" s="12">
        <f>D23*36.7437</f>
        <v>279.4358385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128</v>
      </c>
      <c r="C24" s="177">
        <v>0.0825</v>
      </c>
      <c r="D24" s="6">
        <v>7.57</v>
      </c>
      <c r="E24" s="170">
        <f t="shared" si="2"/>
        <v>3.03135525</v>
      </c>
      <c r="F24" s="12">
        <f t="shared" si="2"/>
        <v>278.149809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6" t="s">
        <v>9</v>
      </c>
      <c r="D26" s="196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70">
        <v>1.5</v>
      </c>
      <c r="D27" s="68">
        <v>274.5</v>
      </c>
      <c r="E27" s="170">
        <f aca="true" t="shared" si="3" ref="E27:F29">C27*$E$86</f>
        <v>1.70775</v>
      </c>
      <c r="F27" s="68">
        <f t="shared" si="3"/>
        <v>312.51825</v>
      </c>
      <c r="G27" s="46"/>
      <c r="H27" s="171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121</v>
      </c>
      <c r="C28" s="170">
        <v>1.25</v>
      </c>
      <c r="D28" s="68">
        <v>272</v>
      </c>
      <c r="E28" s="170">
        <f t="shared" si="3"/>
        <v>1.4231250000000002</v>
      </c>
      <c r="F28" s="68">
        <f t="shared" si="3"/>
        <v>309.672</v>
      </c>
      <c r="G28" s="46"/>
      <c r="H28" s="171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127</v>
      </c>
      <c r="C29" s="170">
        <v>1.25</v>
      </c>
      <c r="D29" s="68">
        <v>245.75</v>
      </c>
      <c r="E29" s="170">
        <f t="shared" si="3"/>
        <v>1.4231250000000002</v>
      </c>
      <c r="F29" s="68">
        <f t="shared" si="3"/>
        <v>279.786375</v>
      </c>
      <c r="G29" s="46"/>
      <c r="H29" s="171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96" t="s">
        <v>12</v>
      </c>
      <c r="D31" s="196"/>
      <c r="E31" s="196" t="s">
        <v>10</v>
      </c>
      <c r="F31" s="19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70">
        <v>31.25</v>
      </c>
      <c r="D32" s="12">
        <v>828</v>
      </c>
      <c r="E32" s="170">
        <f aca="true" t="shared" si="4" ref="E32:F34">C32*$E$86</f>
        <v>35.578125</v>
      </c>
      <c r="F32" s="68">
        <f t="shared" si="4"/>
        <v>942.6780000000001</v>
      </c>
      <c r="G32" s="46"/>
      <c r="H32" s="171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112</v>
      </c>
      <c r="C33" s="170">
        <v>14.25</v>
      </c>
      <c r="D33" s="12">
        <v>758.5</v>
      </c>
      <c r="E33" s="170">
        <f t="shared" si="4"/>
        <v>16.223625000000002</v>
      </c>
      <c r="F33" s="68">
        <f t="shared" si="4"/>
        <v>863.5522500000001</v>
      </c>
      <c r="G33" s="46"/>
      <c r="H33" s="173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122</v>
      </c>
      <c r="C34" s="170">
        <v>13.25</v>
      </c>
      <c r="D34" s="12">
        <v>592</v>
      </c>
      <c r="E34" s="170">
        <f t="shared" si="4"/>
        <v>15.085125000000001</v>
      </c>
      <c r="F34" s="68">
        <f t="shared" si="4"/>
        <v>673.9920000000001</v>
      </c>
      <c r="G34" s="46"/>
      <c r="H34" s="171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91" t="s">
        <v>5</v>
      </c>
      <c r="D36" s="192"/>
      <c r="E36" s="191" t="s">
        <v>6</v>
      </c>
      <c r="F36" s="192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5">
        <v>0.0225</v>
      </c>
      <c r="D37" s="119">
        <v>6.6825</v>
      </c>
      <c r="E37" s="176">
        <f aca="true" t="shared" si="5" ref="E37:F39">C37*58.0164</f>
        <v>1.305369</v>
      </c>
      <c r="F37" s="68">
        <f t="shared" si="5"/>
        <v>387.694593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120</v>
      </c>
      <c r="C38" s="175">
        <v>0.025</v>
      </c>
      <c r="D38" s="119">
        <v>6.3925</v>
      </c>
      <c r="E38" s="176">
        <f t="shared" si="5"/>
        <v>1.45041</v>
      </c>
      <c r="F38" s="68">
        <f t="shared" si="5"/>
        <v>370.86983699999996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128</v>
      </c>
      <c r="C39" s="175">
        <v>0.02</v>
      </c>
      <c r="D39" s="119">
        <v>5.9775</v>
      </c>
      <c r="E39" s="176">
        <f t="shared" si="5"/>
        <v>1.160328</v>
      </c>
      <c r="F39" s="68">
        <f t="shared" si="5"/>
        <v>346.793031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91" t="s">
        <v>5</v>
      </c>
      <c r="D41" s="192"/>
      <c r="E41" s="191" t="s">
        <v>6</v>
      </c>
      <c r="F41" s="192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115</v>
      </c>
      <c r="C42" s="202">
        <v>0.2425</v>
      </c>
      <c r="D42" s="119">
        <v>14.015</v>
      </c>
      <c r="E42" s="203">
        <f>C42*36.7437</f>
        <v>8.91034725</v>
      </c>
      <c r="F42" s="68">
        <f aca="true" t="shared" si="6" ref="E42:F44">D42*36.7437</f>
        <v>514.9629555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109</v>
      </c>
      <c r="C43" s="202">
        <v>0.23</v>
      </c>
      <c r="D43" s="119">
        <v>14.1025</v>
      </c>
      <c r="E43" s="203">
        <f t="shared" si="6"/>
        <v>8.451051</v>
      </c>
      <c r="F43" s="68">
        <f t="shared" si="6"/>
        <v>518.1780292499999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120</v>
      </c>
      <c r="C44" s="202">
        <v>0.2275</v>
      </c>
      <c r="D44" s="119">
        <v>14.1875</v>
      </c>
      <c r="E44" s="203">
        <f t="shared" si="6"/>
        <v>8.359191749999999</v>
      </c>
      <c r="F44" s="68">
        <f t="shared" si="6"/>
        <v>521.3012437499999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94" t="s">
        <v>73</v>
      </c>
      <c r="D46" s="195"/>
      <c r="E46" s="194" t="s">
        <v>6</v>
      </c>
      <c r="F46" s="195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1" t="s">
        <v>16</v>
      </c>
      <c r="D51" s="192"/>
      <c r="E51" s="191" t="s">
        <v>6</v>
      </c>
      <c r="F51" s="192"/>
      <c r="G51"/>
      <c r="H51"/>
      <c r="I51"/>
      <c r="J51" s="5"/>
    </row>
    <row r="52" spans="2:19" s="21" customFormat="1" ht="15">
      <c r="B52" s="23" t="s">
        <v>115</v>
      </c>
      <c r="C52" s="204">
        <v>13.1</v>
      </c>
      <c r="D52" s="73">
        <v>433.5</v>
      </c>
      <c r="E52" s="174">
        <f aca="true" t="shared" si="7" ref="E52:F54">C52*1.1023</f>
        <v>14.44013</v>
      </c>
      <c r="F52" s="73">
        <f t="shared" si="7"/>
        <v>477.84705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109</v>
      </c>
      <c r="C53" s="204">
        <v>14</v>
      </c>
      <c r="D53" s="73">
        <v>425</v>
      </c>
      <c r="E53" s="174">
        <f t="shared" si="7"/>
        <v>15.432200000000002</v>
      </c>
      <c r="F53" s="73">
        <f t="shared" si="7"/>
        <v>468.4775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120</v>
      </c>
      <c r="C54" s="204">
        <v>12.3</v>
      </c>
      <c r="D54" s="73">
        <v>420.9</v>
      </c>
      <c r="E54" s="174">
        <f t="shared" si="7"/>
        <v>13.558290000000001</v>
      </c>
      <c r="F54" s="73">
        <f t="shared" si="7"/>
        <v>463.95807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91" t="s">
        <v>18</v>
      </c>
      <c r="D56" s="192"/>
      <c r="E56" s="191" t="s">
        <v>19</v>
      </c>
      <c r="F56" s="192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115</v>
      </c>
      <c r="C57" s="123">
        <v>0.15</v>
      </c>
      <c r="D57" s="68">
        <v>58.63</v>
      </c>
      <c r="E57" s="110">
        <f aca="true" t="shared" si="8" ref="E57:F59">C57/454*1000</f>
        <v>0.3303964757709251</v>
      </c>
      <c r="F57" s="68">
        <f t="shared" si="8"/>
        <v>129.14096916299562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109</v>
      </c>
      <c r="C58" s="123">
        <v>0.12</v>
      </c>
      <c r="D58" s="68">
        <v>58.78</v>
      </c>
      <c r="E58" s="110">
        <f t="shared" si="8"/>
        <v>0.2643171806167401</v>
      </c>
      <c r="F58" s="68">
        <f t="shared" si="8"/>
        <v>129.4713656387665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120</v>
      </c>
      <c r="C59" s="123">
        <v>0.11</v>
      </c>
      <c r="D59" s="68">
        <v>58.82</v>
      </c>
      <c r="E59" s="110">
        <f t="shared" si="8"/>
        <v>0.2422907488986784</v>
      </c>
      <c r="F59" s="68">
        <f t="shared" si="8"/>
        <v>129.55947136563879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91" t="s">
        <v>21</v>
      </c>
      <c r="D61" s="192"/>
      <c r="E61" s="191" t="s">
        <v>6</v>
      </c>
      <c r="F61" s="192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115</v>
      </c>
      <c r="C62" s="174">
        <v>0.065</v>
      </c>
      <c r="D62" s="72">
        <v>14.55</v>
      </c>
      <c r="E62" s="174">
        <f aca="true" t="shared" si="9" ref="E62:F64">C62*22.026</f>
        <v>1.4316900000000001</v>
      </c>
      <c r="F62" s="68">
        <f t="shared" si="9"/>
        <v>320.4783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109</v>
      </c>
      <c r="C63" s="174">
        <v>0.055</v>
      </c>
      <c r="D63" s="72">
        <v>14.765</v>
      </c>
      <c r="E63" s="174">
        <f t="shared" si="9"/>
        <v>1.21143</v>
      </c>
      <c r="F63" s="68">
        <f t="shared" si="9"/>
        <v>325.21389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120</v>
      </c>
      <c r="C64" s="174">
        <v>0.055</v>
      </c>
      <c r="D64" s="72">
        <v>14.91</v>
      </c>
      <c r="E64" s="174">
        <f t="shared" si="9"/>
        <v>1.21143</v>
      </c>
      <c r="F64" s="68">
        <f t="shared" si="9"/>
        <v>328.40766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91" t="s">
        <v>76</v>
      </c>
      <c r="D66" s="192"/>
      <c r="E66" s="191" t="s">
        <v>23</v>
      </c>
      <c r="F66" s="19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114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91" t="s">
        <v>25</v>
      </c>
      <c r="D71" s="192"/>
      <c r="E71" s="191" t="s">
        <v>26</v>
      </c>
      <c r="F71" s="19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124</v>
      </c>
      <c r="C72" s="205">
        <v>0.01</v>
      </c>
      <c r="D72" s="118">
        <v>1.6175</v>
      </c>
      <c r="E72" s="205">
        <f>C72/454*100</f>
        <v>0.0022026431718061676</v>
      </c>
      <c r="F72" s="74">
        <f>D72/454*1000</f>
        <v>3.5627753303964758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126</v>
      </c>
      <c r="C73" s="205">
        <v>0.02425</v>
      </c>
      <c r="D73" s="118">
        <v>1.64</v>
      </c>
      <c r="E73" s="205">
        <f>C73/454*100</f>
        <v>0.0053414096916299565</v>
      </c>
      <c r="F73" s="74">
        <f>D73/454*1000</f>
        <v>3.612334801762114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116</v>
      </c>
      <c r="C74" s="205">
        <v>0.03325</v>
      </c>
      <c r="D74" s="118">
        <v>1.649</v>
      </c>
      <c r="E74" s="205">
        <f>C74/454*100</f>
        <v>0.007323788546255507</v>
      </c>
      <c r="F74" s="74">
        <f>D74/454*1000</f>
        <v>3.63215859030837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91" t="s">
        <v>25</v>
      </c>
      <c r="D76" s="192"/>
      <c r="E76" s="191" t="s">
        <v>28</v>
      </c>
      <c r="F76" s="192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116</v>
      </c>
      <c r="C77" s="127">
        <v>0.0014</v>
      </c>
      <c r="D77" s="119">
        <v>0.1805</v>
      </c>
      <c r="E77" s="123">
        <f aca="true" t="shared" si="10" ref="E77:F79">C77*2204.62262</f>
        <v>3.086471668</v>
      </c>
      <c r="F77" s="68">
        <f t="shared" si="10"/>
        <v>397.93438291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117</v>
      </c>
      <c r="C78" s="127">
        <v>0.0012</v>
      </c>
      <c r="D78" s="119">
        <v>0.178</v>
      </c>
      <c r="E78" s="123">
        <f t="shared" si="10"/>
        <v>2.645547144</v>
      </c>
      <c r="F78" s="68">
        <f t="shared" si="10"/>
        <v>392.42282636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123</v>
      </c>
      <c r="C79" s="127">
        <v>0.0009</v>
      </c>
      <c r="D79" s="119">
        <v>0.1769</v>
      </c>
      <c r="E79" s="123">
        <f t="shared" si="10"/>
        <v>1.984160358</v>
      </c>
      <c r="F79" s="68">
        <f t="shared" si="10"/>
        <v>389.997741478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1.1385</v>
      </c>
      <c r="F86" s="165">
        <v>0.0087</v>
      </c>
      <c r="G86" s="165">
        <v>1.36</v>
      </c>
      <c r="H86" s="165">
        <v>1.09</v>
      </c>
      <c r="I86" s="165">
        <v>0.7879</v>
      </c>
      <c r="J86" s="165">
        <v>0.7225</v>
      </c>
      <c r="K86" s="165">
        <v>0.1281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0.8866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0" t="s">
        <v>55</v>
      </c>
      <c r="C115" s="190"/>
      <c r="D115" s="190"/>
      <c r="E115" s="190"/>
      <c r="F115" s="190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0" t="s">
        <v>56</v>
      </c>
      <c r="C116" s="190"/>
      <c r="D116" s="190"/>
      <c r="E116" s="190"/>
      <c r="F116" s="190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0" t="s">
        <v>57</v>
      </c>
      <c r="C117" s="190"/>
      <c r="D117" s="190"/>
      <c r="E117" s="190"/>
      <c r="F117" s="19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0" t="s">
        <v>58</v>
      </c>
      <c r="C118" s="190"/>
      <c r="D118" s="190"/>
      <c r="E118" s="190"/>
      <c r="F118" s="19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0" t="s">
        <v>59</v>
      </c>
      <c r="C119" s="190"/>
      <c r="D119" s="190"/>
      <c r="E119" s="190"/>
      <c r="F119" s="19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0" t="s">
        <v>60</v>
      </c>
      <c r="C120" s="190"/>
      <c r="D120" s="190"/>
      <c r="E120" s="190"/>
      <c r="F120" s="19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7" t="s">
        <v>61</v>
      </c>
      <c r="C121" s="197"/>
      <c r="D121" s="197"/>
      <c r="E121" s="197"/>
      <c r="F121" s="19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7"/>
      <c r="D123" s="189"/>
      <c r="E123" s="189"/>
      <c r="F123" s="188"/>
      <c r="G123" s="112"/>
      <c r="H123" s="112"/>
    </row>
    <row r="124" spans="2:8" ht="15" customHeight="1">
      <c r="B124" s="31" t="s">
        <v>63</v>
      </c>
      <c r="C124" s="187" t="s">
        <v>64</v>
      </c>
      <c r="D124" s="188"/>
      <c r="E124" s="187" t="s">
        <v>65</v>
      </c>
      <c r="F124" s="188"/>
      <c r="G124" s="112"/>
      <c r="H124" s="112"/>
    </row>
    <row r="125" spans="2:8" ht="15" customHeight="1">
      <c r="B125" s="31" t="s">
        <v>66</v>
      </c>
      <c r="C125" s="187" t="s">
        <v>67</v>
      </c>
      <c r="D125" s="188"/>
      <c r="E125" s="187" t="s">
        <v>68</v>
      </c>
      <c r="F125" s="188"/>
      <c r="G125" s="112"/>
      <c r="H125" s="112"/>
    </row>
    <row r="126" spans="2:8" ht="15" customHeight="1">
      <c r="B126" s="181" t="s">
        <v>69</v>
      </c>
      <c r="C126" s="183" t="s">
        <v>70</v>
      </c>
      <c r="D126" s="184"/>
      <c r="E126" s="183" t="s">
        <v>71</v>
      </c>
      <c r="F126" s="184"/>
      <c r="G126" s="112"/>
      <c r="H126" s="112"/>
    </row>
    <row r="127" spans="2:8" ht="15" customHeight="1">
      <c r="B127" s="182"/>
      <c r="C127" s="185"/>
      <c r="D127" s="186"/>
      <c r="E127" s="185"/>
      <c r="F127" s="186"/>
      <c r="G127" s="112"/>
      <c r="H127" s="112"/>
    </row>
  </sheetData>
  <sheetProtection/>
  <mergeCells count="42"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C21:D21"/>
    <mergeCell ref="E31:F31"/>
    <mergeCell ref="C26:D26"/>
    <mergeCell ref="E21:F21"/>
    <mergeCell ref="C11:D11"/>
    <mergeCell ref="E11:F11"/>
    <mergeCell ref="B120:F120"/>
    <mergeCell ref="B118:F118"/>
    <mergeCell ref="B114:F114"/>
    <mergeCell ref="B115:F115"/>
    <mergeCell ref="B119:F119"/>
    <mergeCell ref="C71:D71"/>
    <mergeCell ref="B116:F11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8" t="s">
        <v>86</v>
      </c>
      <c r="D4" s="199"/>
      <c r="E4" s="199"/>
      <c r="F4" s="20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94" t="s">
        <v>5</v>
      </c>
      <c r="D6" s="195"/>
      <c r="E6" s="194" t="s">
        <v>6</v>
      </c>
      <c r="F6" s="195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94" t="s">
        <v>7</v>
      </c>
      <c r="D11" s="195"/>
      <c r="E11" s="194" t="s">
        <v>6</v>
      </c>
      <c r="F11" s="195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96" t="s">
        <v>78</v>
      </c>
      <c r="D16" s="196"/>
      <c r="E16" s="194" t="s">
        <v>6</v>
      </c>
      <c r="F16" s="195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94" t="s">
        <v>5</v>
      </c>
      <c r="D21" s="195"/>
      <c r="E21" s="196" t="s">
        <v>6</v>
      </c>
      <c r="F21" s="19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96" t="s">
        <v>9</v>
      </c>
      <c r="D26" s="196"/>
      <c r="E26" s="194" t="s">
        <v>10</v>
      </c>
      <c r="F26" s="195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96" t="s">
        <v>12</v>
      </c>
      <c r="D31" s="196"/>
      <c r="E31" s="196" t="s">
        <v>10</v>
      </c>
      <c r="F31" s="19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91" t="s">
        <v>5</v>
      </c>
      <c r="D36" s="192"/>
      <c r="E36" s="191" t="s">
        <v>6</v>
      </c>
      <c r="F36" s="192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91" t="s">
        <v>5</v>
      </c>
      <c r="D41" s="192"/>
      <c r="E41" s="191" t="s">
        <v>6</v>
      </c>
      <c r="F41" s="19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96" t="s">
        <v>73</v>
      </c>
      <c r="D46" s="196"/>
      <c r="E46" s="194" t="s">
        <v>6</v>
      </c>
      <c r="F46" s="195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91" t="s">
        <v>16</v>
      </c>
      <c r="D51" s="192"/>
      <c r="E51" s="191" t="s">
        <v>6</v>
      </c>
      <c r="F51" s="192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91" t="s">
        <v>18</v>
      </c>
      <c r="D56" s="192"/>
      <c r="E56" s="191" t="s">
        <v>19</v>
      </c>
      <c r="F56" s="192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91" t="s">
        <v>21</v>
      </c>
      <c r="D61" s="192"/>
      <c r="E61" s="191" t="s">
        <v>6</v>
      </c>
      <c r="F61" s="192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91" t="s">
        <v>76</v>
      </c>
      <c r="D66" s="192"/>
      <c r="E66" s="191" t="s">
        <v>23</v>
      </c>
      <c r="F66" s="192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91" t="s">
        <v>25</v>
      </c>
      <c r="D71" s="192"/>
      <c r="E71" s="191" t="s">
        <v>26</v>
      </c>
      <c r="F71" s="192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201" t="s">
        <v>25</v>
      </c>
      <c r="D76" s="201"/>
      <c r="E76" s="191" t="s">
        <v>28</v>
      </c>
      <c r="F76" s="192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3" t="s">
        <v>54</v>
      </c>
      <c r="C114" s="193"/>
      <c r="D114" s="193"/>
      <c r="E114" s="193"/>
      <c r="F114" s="193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0" t="s">
        <v>55</v>
      </c>
      <c r="C115" s="190"/>
      <c r="D115" s="190"/>
      <c r="E115" s="190"/>
      <c r="F115" s="190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0" t="s">
        <v>56</v>
      </c>
      <c r="C116" s="190"/>
      <c r="D116" s="190"/>
      <c r="E116" s="190"/>
      <c r="F116" s="190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0" t="s">
        <v>57</v>
      </c>
      <c r="C117" s="190"/>
      <c r="D117" s="190"/>
      <c r="E117" s="190"/>
      <c r="F117" s="190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0" t="s">
        <v>58</v>
      </c>
      <c r="C118" s="190"/>
      <c r="D118" s="190"/>
      <c r="E118" s="190"/>
      <c r="F118" s="190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0" t="s">
        <v>59</v>
      </c>
      <c r="C119" s="190"/>
      <c r="D119" s="190"/>
      <c r="E119" s="190"/>
      <c r="F119" s="190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0" t="s">
        <v>60</v>
      </c>
      <c r="C120" s="190"/>
      <c r="D120" s="190"/>
      <c r="E120" s="190"/>
      <c r="F120" s="190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7" t="s">
        <v>61</v>
      </c>
      <c r="C121" s="197"/>
      <c r="D121" s="197"/>
      <c r="E121" s="197"/>
      <c r="F121" s="197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7"/>
      <c r="D123" s="189"/>
      <c r="E123" s="189"/>
      <c r="F123" s="188"/>
      <c r="G123" s="112"/>
      <c r="H123" s="112"/>
    </row>
    <row r="124" spans="2:8" ht="30.75" customHeight="1">
      <c r="B124" s="31" t="s">
        <v>63</v>
      </c>
      <c r="C124" s="187" t="s">
        <v>64</v>
      </c>
      <c r="D124" s="188"/>
      <c r="E124" s="187" t="s">
        <v>65</v>
      </c>
      <c r="F124" s="188"/>
      <c r="G124" s="112"/>
      <c r="H124" s="112"/>
    </row>
    <row r="125" spans="2:8" ht="30.75" customHeight="1">
      <c r="B125" s="31" t="s">
        <v>66</v>
      </c>
      <c r="C125" s="187" t="s">
        <v>67</v>
      </c>
      <c r="D125" s="188"/>
      <c r="E125" s="187" t="s">
        <v>68</v>
      </c>
      <c r="F125" s="188"/>
      <c r="G125" s="112"/>
      <c r="H125" s="112"/>
    </row>
    <row r="126" spans="2:8" ht="15" customHeight="1">
      <c r="B126" s="181" t="s">
        <v>69</v>
      </c>
      <c r="C126" s="183" t="s">
        <v>70</v>
      </c>
      <c r="D126" s="184"/>
      <c r="E126" s="183" t="s">
        <v>71</v>
      </c>
      <c r="F126" s="184"/>
      <c r="G126" s="112"/>
      <c r="H126" s="112"/>
    </row>
    <row r="127" spans="2:8" ht="15" customHeight="1">
      <c r="B127" s="182"/>
      <c r="C127" s="185"/>
      <c r="D127" s="186"/>
      <c r="E127" s="185"/>
      <c r="F127" s="186"/>
      <c r="G127" s="112"/>
      <c r="H127" s="112"/>
    </row>
  </sheetData>
  <sheetProtection/>
  <mergeCells count="47"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  <mergeCell ref="B114:F114"/>
    <mergeCell ref="B115:F115"/>
    <mergeCell ref="B116:F116"/>
    <mergeCell ref="B117:F117"/>
    <mergeCell ref="B118:F118"/>
    <mergeCell ref="B119:F119"/>
    <mergeCell ref="C66:D66"/>
    <mergeCell ref="E66:F66"/>
    <mergeCell ref="C71:D71"/>
    <mergeCell ref="E71:F71"/>
    <mergeCell ref="C76:D76"/>
    <mergeCell ref="E76:F76"/>
    <mergeCell ref="C51:D51"/>
    <mergeCell ref="E51:F51"/>
    <mergeCell ref="C56:D56"/>
    <mergeCell ref="E56:F56"/>
    <mergeCell ref="C61:D61"/>
    <mergeCell ref="E61:F61"/>
    <mergeCell ref="C36:D36"/>
    <mergeCell ref="E36:F36"/>
    <mergeCell ref="C41:D41"/>
    <mergeCell ref="E41:F41"/>
    <mergeCell ref="C46:D46"/>
    <mergeCell ref="E46:F46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2022-01-24T21:48:39Z</dcterms:modified>
  <cp:category/>
  <cp:version/>
  <cp:contentType/>
  <cp:contentStatus/>
</cp:coreProperties>
</file>