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<sst xmlns="http://schemas.openxmlformats.org/spreadsheetml/2006/main" count="162" uniqueCount="108">
  <si>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</si>
  <si>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</si>
  <si>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</si>
  <si>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</si>
  <si>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</si>
  <si>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</si>
  <si>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</si>
  <si>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</si>
  <si>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</si>
  <si>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</si>
  <si>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</si>
  <si>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</si>
  <si>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</si>
  <si>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</si>
  <si>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</si>
  <si>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</si>
  <si>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</si>
  <si>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</si>
  <si>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</si>
  <si>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</si>
  <si>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</si>
  <si>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</si>
  <si>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</si>
  <si>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</si>
  <si>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</si>
  <si>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</si>
  <si>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</si>
  <si>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</si>
  <si>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</si>
  <si>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</si>
  <si>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</si>
  <si>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</si>
  <si>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</si>
  <si>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</si>
  <si>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</si>
  <si>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</si>
  <si>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</si>
  <si>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</si>
  <si>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</si>
  <si>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</si>
  <si>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</si>
  <si>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</si>
  <si>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</si>
  <si>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</si>
  <si>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</si>
  <si>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</si>
  <si>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</si>
  <si>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</si>
  <si>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</si>
  <si>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</si>
  <si>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</si>
  <si>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</si>
  <si>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</si>
  <si>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</si>
  <si>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</si>
  <si>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</si>
  <si>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</si>
  <si>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</si>
  <si>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</si>
  <si>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</si>
  <si>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</si>
  <si>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</si>
  <si>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</si>
  <si>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</si>
  <si>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</si>
  <si>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</si>
  <si>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</si>
  <si>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</si>
  <si>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</si>
  <si>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</si>
  <si>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</si>
  <si>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</si>
  <si>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</si>
  <si>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</si>
  <si>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</si>
  <si>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</si>
  <si>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</si>
  <si>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</si>
  <si>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</si>
  <si>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</si>
  <si>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</si>
  <si>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</si>
  <si>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</si>
  <si>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</si>
  <si>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</si>
  <si>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</si>
  <si>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</si>
  <si>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Листопад'16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</si>
  <si>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</si>
  <si>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</si>
  <si>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</si>
  <si>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</si>
  <si>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</si>
  <si>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</si>
  <si>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</si>
  <si>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</si>
  <si>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</si>
  <si>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</si>
  <si>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</si>
  <si>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</si>
  <si>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</si>
  <si>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</si>
  <si>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</si>
  <si>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</si>
  <si>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</si>
  <si>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</si>
  <si>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06 жовтня 2016 року</t>
  </si>
  <si>
    <t>TOCOM - Квітень'17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</si>
</sst>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106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90</v>
      </c>
      <c r="C7" s="140">
        <v>0.072</v>
      </c>
      <c r="D7" s="14">
        <v>3.404</v>
      </c>
      <c r="E7" s="140">
        <f aca="true" t="shared" si="0" ref="E7:F9">C7*39.3683</f>
        <v>2.8345175999999994</v>
      </c>
      <c r="F7" s="13">
        <f t="shared" si="0"/>
        <v>134.0096932</v>
      </c>
    </row>
    <row r="8" spans="2:6" s="6" customFormat="1" ht="15">
      <c r="B8" s="25" t="s">
        <v>97</v>
      </c>
      <c r="C8" s="140">
        <v>0.072</v>
      </c>
      <c r="D8" s="14">
        <v>3.5</v>
      </c>
      <c r="E8" s="140">
        <f t="shared" si="0"/>
        <v>2.8345175999999994</v>
      </c>
      <c r="F8" s="13">
        <f t="shared" si="0"/>
        <v>137.78905</v>
      </c>
    </row>
    <row r="9" spans="2:17" s="6" customFormat="1" ht="15">
      <c r="B9" s="25" t="s">
        <v>104</v>
      </c>
      <c r="C9" s="140">
        <v>0.07</v>
      </c>
      <c r="D9" s="14">
        <v>3.576</v>
      </c>
      <c r="E9" s="140">
        <f t="shared" si="0"/>
        <v>2.7557810000000003</v>
      </c>
      <c r="F9" s="13">
        <f t="shared" si="0"/>
        <v>140.7810408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0.78</v>
      </c>
      <c r="D12" s="13">
        <v>159.75</v>
      </c>
      <c r="E12" s="141">
        <f>C12/$D$86</f>
        <v>0.8676307007786429</v>
      </c>
      <c r="F12" s="79">
        <f>D12/D86</f>
        <v>177.69744160177976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92</v>
      </c>
      <c r="C13" s="141">
        <v>0.76</v>
      </c>
      <c r="D13" s="13">
        <v>163.75</v>
      </c>
      <c r="E13" s="141">
        <f>C13/$D$86</f>
        <v>0.8453837597330367</v>
      </c>
      <c r="F13" s="79">
        <f>D13/D86</f>
        <v>182.146829810901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99</v>
      </c>
      <c r="C14" s="141">
        <v>0.45</v>
      </c>
      <c r="D14" s="13">
        <v>165.75</v>
      </c>
      <c r="E14" s="141">
        <f>C14/$D$86</f>
        <v>0.5005561735261401</v>
      </c>
      <c r="F14" s="79">
        <f>D14/D86</f>
        <v>184.3715239154616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84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87</v>
      </c>
      <c r="C17" s="144">
        <v>1000</v>
      </c>
      <c r="D17" s="103">
        <v>20000</v>
      </c>
      <c r="E17" s="144">
        <f aca="true" t="shared" si="1" ref="E17:F19">C17/$D$87</f>
        <v>9.625565501973242</v>
      </c>
      <c r="F17" s="79">
        <f t="shared" si="1"/>
        <v>192.51131003946483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93</v>
      </c>
      <c r="C18" s="144">
        <v>40</v>
      </c>
      <c r="D18" s="103">
        <v>19380</v>
      </c>
      <c r="E18" s="144">
        <f t="shared" si="1"/>
        <v>0.3850226200789296</v>
      </c>
      <c r="F18" s="79">
        <f t="shared" si="1"/>
        <v>186.54345942824142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4">
        <v>140</v>
      </c>
      <c r="D19" s="103">
        <v>19700</v>
      </c>
      <c r="E19" s="144">
        <f t="shared" si="1"/>
        <v>1.3475791702762536</v>
      </c>
      <c r="F19" s="79">
        <f t="shared" si="1"/>
        <v>189.62364038887284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0.092</v>
      </c>
      <c r="D22" s="14">
        <v>3.966</v>
      </c>
      <c r="E22" s="140">
        <f aca="true" t="shared" si="2" ref="E22:F24">C22*36.7437</f>
        <v>3.3804203999999998</v>
      </c>
      <c r="F22" s="13">
        <f t="shared" si="2"/>
        <v>145.7255142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0">
        <v>0.086</v>
      </c>
      <c r="D23" s="14">
        <v>4.172</v>
      </c>
      <c r="E23" s="140">
        <f t="shared" si="2"/>
        <v>3.1599581999999993</v>
      </c>
      <c r="F23" s="13">
        <f t="shared" si="2"/>
        <v>153.29471639999997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0">
        <v>0.082</v>
      </c>
      <c r="D24" s="107">
        <v>4.312</v>
      </c>
      <c r="E24" s="140">
        <f t="shared" si="2"/>
        <v>3.0129834</v>
      </c>
      <c r="F24" s="13">
        <f t="shared" si="2"/>
        <v>158.4388344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103</v>
      </c>
      <c r="C27" s="141">
        <v>1.4</v>
      </c>
      <c r="D27" s="79">
        <v>158.25</v>
      </c>
      <c r="E27" s="141">
        <f>C27/$D$86</f>
        <v>1.557285873192436</v>
      </c>
      <c r="F27" s="79">
        <f>D27/D86</f>
        <v>176.0289210233593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99</v>
      </c>
      <c r="C28" s="141">
        <v>0.9</v>
      </c>
      <c r="D28" s="13">
        <v>165</v>
      </c>
      <c r="E28" s="141">
        <f>C28/$D$86</f>
        <v>1.0011123470522802</v>
      </c>
      <c r="F28" s="79">
        <f>D28/D86</f>
        <v>183.5372636262514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100</v>
      </c>
      <c r="C29" s="141">
        <v>0.74</v>
      </c>
      <c r="D29" s="13">
        <v>168.25</v>
      </c>
      <c r="E29" s="141">
        <f>C29/$D$86</f>
        <v>0.8231368186874305</v>
      </c>
      <c r="F29" s="79">
        <f>D29/D86</f>
        <v>187.1523915461624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0.07</v>
      </c>
      <c r="D32" s="13">
        <v>377.25</v>
      </c>
      <c r="E32" s="144">
        <f>C32/$D$86</f>
        <v>0.0778642936596218</v>
      </c>
      <c r="F32" s="79">
        <f>D32/D86</f>
        <v>419.6329254727475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88</v>
      </c>
      <c r="C33" s="144">
        <v>0.13</v>
      </c>
      <c r="D33" s="13">
        <v>379.25</v>
      </c>
      <c r="E33" s="144">
        <f>C33/$D$86</f>
        <v>0.1446051167964405</v>
      </c>
      <c r="F33" s="79">
        <f>D33/$D$86</f>
        <v>421.8576195773081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100</v>
      </c>
      <c r="C34" s="144">
        <v>0.13</v>
      </c>
      <c r="D34" s="73">
        <v>377.5</v>
      </c>
      <c r="E34" s="144">
        <f>C34/$D$86</f>
        <v>0.1446051167964405</v>
      </c>
      <c r="F34" s="79">
        <f>D34/$D$86</f>
        <v>419.91101223581757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5">
        <v>0.036</v>
      </c>
      <c r="D37" s="83">
        <v>1.872</v>
      </c>
      <c r="E37" s="145">
        <f aca="true" t="shared" si="3" ref="E37:F39">C37*58.0164</f>
        <v>2.0885903999999997</v>
      </c>
      <c r="F37" s="79">
        <f t="shared" si="3"/>
        <v>108.6067008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5">
        <v>0.034</v>
      </c>
      <c r="D38" s="83">
        <v>1.904</v>
      </c>
      <c r="E38" s="145">
        <f t="shared" si="3"/>
        <v>1.9725576</v>
      </c>
      <c r="F38" s="79">
        <f t="shared" si="3"/>
        <v>110.46322559999999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5">
        <v>0.032</v>
      </c>
      <c r="D39" s="83">
        <v>1.96</v>
      </c>
      <c r="E39" s="145">
        <f t="shared" si="3"/>
        <v>1.8565247999999999</v>
      </c>
      <c r="F39" s="79">
        <f t="shared" si="3"/>
        <v>113.712144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91</v>
      </c>
      <c r="C42" s="145">
        <v>0.016</v>
      </c>
      <c r="D42" s="83">
        <v>9.584</v>
      </c>
      <c r="E42" s="145">
        <f aca="true" t="shared" si="4" ref="E42:F44">C42*36.7437</f>
        <v>0.5878992</v>
      </c>
      <c r="F42" s="79">
        <f t="shared" si="4"/>
        <v>352.15162079999993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5">
        <v>0.012</v>
      </c>
      <c r="D43" s="83">
        <v>9.66</v>
      </c>
      <c r="E43" s="145">
        <f t="shared" si="4"/>
        <v>0.4409244</v>
      </c>
      <c r="F43" s="79">
        <f t="shared" si="4"/>
        <v>354.944142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45">
        <v>0.006</v>
      </c>
      <c r="D44" s="83">
        <v>9.716</v>
      </c>
      <c r="E44" s="145">
        <f t="shared" si="4"/>
        <v>0.2204622</v>
      </c>
      <c r="F44" s="79">
        <f t="shared" si="4"/>
        <v>357.00178919999996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83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9">
        <v>0</v>
      </c>
      <c r="D47" s="104">
        <v>47000</v>
      </c>
      <c r="E47" s="148">
        <f aca="true" t="shared" si="5" ref="E47:F49">C47/$D$87</f>
        <v>0</v>
      </c>
      <c r="F47" s="79">
        <f t="shared" si="5"/>
        <v>452.40157859274234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9">
        <v>0</v>
      </c>
      <c r="D48" s="104">
        <v>44900</v>
      </c>
      <c r="E48" s="148">
        <f t="shared" si="5"/>
        <v>0</v>
      </c>
      <c r="F48" s="79">
        <f t="shared" si="5"/>
        <v>432.18789103859854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9">
        <v>0</v>
      </c>
      <c r="D49" s="104">
        <v>45700</v>
      </c>
      <c r="E49" s="148">
        <f t="shared" si="5"/>
        <v>0</v>
      </c>
      <c r="F49" s="79">
        <f t="shared" si="5"/>
        <v>439.8883434401771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96</v>
      </c>
      <c r="C52" s="140">
        <v>2.3</v>
      </c>
      <c r="D52" s="84">
        <v>302.1</v>
      </c>
      <c r="E52" s="140">
        <f aca="true" t="shared" si="6" ref="E52:F54">C52*1.1023</f>
        <v>2.53529</v>
      </c>
      <c r="F52" s="84">
        <f t="shared" si="6"/>
        <v>333.00483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0">
        <v>2.3</v>
      </c>
      <c r="D53" s="84">
        <v>303.1</v>
      </c>
      <c r="E53" s="140">
        <f t="shared" si="6"/>
        <v>2.53529</v>
      </c>
      <c r="F53" s="84">
        <f t="shared" si="6"/>
        <v>334.10713000000004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98</v>
      </c>
      <c r="C54" s="140">
        <v>2.1</v>
      </c>
      <c r="D54" s="125">
        <v>304.5</v>
      </c>
      <c r="E54" s="140">
        <f t="shared" si="6"/>
        <v>2.31483</v>
      </c>
      <c r="F54" s="84">
        <f t="shared" si="6"/>
        <v>335.65035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4">
        <v>0.44</v>
      </c>
      <c r="D57" s="79">
        <v>33.14</v>
      </c>
      <c r="E57" s="144">
        <f aca="true" t="shared" si="7" ref="E57:F59">C57/454*1000</f>
        <v>0.9691629955947136</v>
      </c>
      <c r="F57" s="79">
        <f t="shared" si="7"/>
        <v>72.99559471365639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4">
        <v>0.46</v>
      </c>
      <c r="D58" s="79">
        <v>33.31</v>
      </c>
      <c r="E58" s="144">
        <f t="shared" si="7"/>
        <v>1.0132158590308369</v>
      </c>
      <c r="F58" s="79">
        <f t="shared" si="7"/>
        <v>73.37004405286345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98</v>
      </c>
      <c r="C59" s="144">
        <v>0.46</v>
      </c>
      <c r="D59" s="79">
        <v>33.54</v>
      </c>
      <c r="E59" s="144">
        <f t="shared" si="7"/>
        <v>1.0132158590308369</v>
      </c>
      <c r="F59" s="79">
        <f t="shared" si="7"/>
        <v>73.87665198237885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91</v>
      </c>
      <c r="C62" s="145">
        <v>0.07</v>
      </c>
      <c r="D62" s="83">
        <v>10.125</v>
      </c>
      <c r="E62" s="145">
        <f aca="true" t="shared" si="8" ref="E62:F64">C62*22.026</f>
        <v>1.5418200000000002</v>
      </c>
      <c r="F62" s="79">
        <f t="shared" si="8"/>
        <v>223.01325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5">
        <v>0.075</v>
      </c>
      <c r="D63" s="83">
        <v>10.355</v>
      </c>
      <c r="E63" s="145">
        <f t="shared" si="8"/>
        <v>1.65195</v>
      </c>
      <c r="F63" s="79">
        <f t="shared" si="8"/>
        <v>228.07923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97</v>
      </c>
      <c r="C64" s="145">
        <v>0.07</v>
      </c>
      <c r="D64" s="83" t="s">
        <v>81</v>
      </c>
      <c r="E64" s="145">
        <f t="shared" si="8"/>
        <v>1.5418200000000002</v>
      </c>
      <c r="F64" s="79" t="s">
        <v>81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91</v>
      </c>
      <c r="C67" s="140">
        <v>0.017</v>
      </c>
      <c r="D67" s="83">
        <v>1.51</v>
      </c>
      <c r="E67" s="140">
        <f aca="true" t="shared" si="9" ref="E67:F69">C67/3.785</f>
        <v>0.004491413474240423</v>
      </c>
      <c r="F67" s="79">
        <f t="shared" si="9"/>
        <v>0.39894319682959045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0">
        <v>0.016</v>
      </c>
      <c r="D68" s="83">
        <v>1.458</v>
      </c>
      <c r="E68" s="140">
        <f t="shared" si="9"/>
        <v>0.004227212681638045</v>
      </c>
      <c r="F68" s="79">
        <f t="shared" si="9"/>
        <v>0.3852047556142668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0">
        <v>0.013</v>
      </c>
      <c r="D69" s="83">
        <v>1.425</v>
      </c>
      <c r="E69" s="140">
        <f t="shared" si="9"/>
        <v>0.0034346103038309112</v>
      </c>
      <c r="F69" s="79">
        <f t="shared" si="9"/>
        <v>0.3764861294583884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96</v>
      </c>
      <c r="C72" s="147">
        <v>0.01325</v>
      </c>
      <c r="D72" s="87">
        <v>0.9445</v>
      </c>
      <c r="E72" s="147">
        <f>C72/454*100</f>
        <v>0.0029185022026431717</v>
      </c>
      <c r="F72" s="85">
        <f>D72/454*1000</f>
        <v>2.0803964757709252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91</v>
      </c>
      <c r="C73" s="147">
        <v>0.0105</v>
      </c>
      <c r="D73" s="87">
        <v>0.9525</v>
      </c>
      <c r="E73" s="147">
        <f>C73/454*100</f>
        <v>0.002312775330396476</v>
      </c>
      <c r="F73" s="85">
        <f>D73/454*1000</f>
        <v>2.0980176211453743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47">
        <v>0.0075</v>
      </c>
      <c r="D74" s="87">
        <v>0.985</v>
      </c>
      <c r="E74" s="147">
        <f>C74/454*100</f>
        <v>0.0016519823788546254</v>
      </c>
      <c r="F74" s="85">
        <f>D74/454*1000</f>
        <v>2.169603524229075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89</v>
      </c>
      <c r="C77" s="143">
        <v>0.007</v>
      </c>
      <c r="D77" s="108">
        <v>0.2314</v>
      </c>
      <c r="E77" s="143">
        <f aca="true" t="shared" si="10" ref="E77:F79">C77/454*1000000</f>
        <v>15.418502202643174</v>
      </c>
      <c r="F77" s="79">
        <f t="shared" si="10"/>
        <v>509.6916299559472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3">
        <v>0.006</v>
      </c>
      <c r="D78" s="108">
        <v>0.223</v>
      </c>
      <c r="E78" s="143">
        <f t="shared" si="10"/>
        <v>13.215859030837004</v>
      </c>
      <c r="F78" s="79">
        <f t="shared" si="10"/>
        <v>491.18942731277536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105</v>
      </c>
      <c r="C79" s="143">
        <v>0.005</v>
      </c>
      <c r="D79" s="146" t="s">
        <v>81</v>
      </c>
      <c r="E79" s="143">
        <f t="shared" si="10"/>
        <v>11.013215859030838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1.1123</v>
      </c>
      <c r="F85" s="138">
        <v>0.0096</v>
      </c>
      <c r="G85" s="138">
        <v>1.246</v>
      </c>
      <c r="H85" s="138">
        <v>1.0186</v>
      </c>
      <c r="I85" s="138">
        <v>0.7555</v>
      </c>
      <c r="J85" s="138">
        <v>0.7577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0.899</v>
      </c>
      <c r="E86" s="139" t="s">
        <v>81</v>
      </c>
      <c r="F86" s="139">
        <v>0.0087</v>
      </c>
      <c r="G86" s="139">
        <v>1.1202</v>
      </c>
      <c r="H86" s="139">
        <v>0.9158</v>
      </c>
      <c r="I86" s="139">
        <v>0.6792</v>
      </c>
      <c r="J86" s="139">
        <v>0.6812</v>
      </c>
      <c r="K86" s="139">
        <v>0.1159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103.89</v>
      </c>
      <c r="E87" s="138">
        <v>115.5568</v>
      </c>
      <c r="F87" s="138" t="s">
        <v>81</v>
      </c>
      <c r="G87" s="138">
        <v>129.4469</v>
      </c>
      <c r="H87" s="138">
        <v>105.8266</v>
      </c>
      <c r="I87" s="138">
        <v>78.4905</v>
      </c>
      <c r="J87" s="138">
        <v>78.7175</v>
      </c>
      <c r="K87" s="138">
        <v>13.3906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0.8026</v>
      </c>
      <c r="E88" s="139">
        <v>0.8927</v>
      </c>
      <c r="F88" s="139">
        <v>0.0077</v>
      </c>
      <c r="G88" s="139" t="s">
        <v>81</v>
      </c>
      <c r="H88" s="139">
        <v>0.8175</v>
      </c>
      <c r="I88" s="139">
        <v>0.6064</v>
      </c>
      <c r="J88" s="139">
        <v>0.6081</v>
      </c>
      <c r="K88" s="139">
        <v>0.1034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0.9817</v>
      </c>
      <c r="E89" s="138">
        <v>1.0919</v>
      </c>
      <c r="F89" s="138">
        <v>0.0094</v>
      </c>
      <c r="G89" s="138">
        <v>1.2232</v>
      </c>
      <c r="H89" s="138" t="s">
        <v>81</v>
      </c>
      <c r="I89" s="138">
        <v>0.7417</v>
      </c>
      <c r="J89" s="138">
        <v>0.7438</v>
      </c>
      <c r="K89" s="138">
        <v>0.1265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1.3236</v>
      </c>
      <c r="E90" s="139">
        <v>1.4722</v>
      </c>
      <c r="F90" s="139">
        <v>0.0127</v>
      </c>
      <c r="G90" s="139">
        <v>1.6492</v>
      </c>
      <c r="H90" s="139">
        <v>1.3483</v>
      </c>
      <c r="I90" s="139" t="s">
        <v>81</v>
      </c>
      <c r="J90" s="139">
        <v>1.0029</v>
      </c>
      <c r="K90" s="139">
        <v>0.1706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1.3198</v>
      </c>
      <c r="E91" s="138">
        <v>1.468</v>
      </c>
      <c r="F91" s="138">
        <v>0.0127</v>
      </c>
      <c r="G91" s="138">
        <v>1.6445</v>
      </c>
      <c r="H91" s="138">
        <v>1.3444</v>
      </c>
      <c r="I91" s="138">
        <v>0.9971</v>
      </c>
      <c r="J91" s="138" t="s">
        <v>81</v>
      </c>
      <c r="K91" s="138">
        <v>0.1701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7.7584</v>
      </c>
      <c r="E92" s="139">
        <v>8.6297</v>
      </c>
      <c r="F92" s="139">
        <v>0.0747</v>
      </c>
      <c r="G92" s="139">
        <v>9.667</v>
      </c>
      <c r="H92" s="139">
        <v>7.903</v>
      </c>
      <c r="I92" s="139">
        <v>5.8616</v>
      </c>
      <c r="J92" s="139">
        <v>5.8785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2016-10-07T06:23:10Z</dcterms:modified>
  <cp:category/>
  <cp:version/>
  <cp:contentType/>
  <cp:contentStatus/>
</cp:coreProperties>
</file>