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763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<sst xmlns="http://schemas.openxmlformats.org/spreadsheetml/2006/main" count="167" uniqueCount="102">
  <si>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</si>
  <si>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</si>
  <si>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</si>
  <si>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</si>
  <si>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</si>
  <si>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</si>
  <si>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</si>
  <si>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</si>
  <si>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</si>
  <si>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</si>
  <si>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</si>
  <si>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</si>
  <si>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</si>
  <si>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</si>
  <si>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</si>
  <si>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</si>
  <si>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</si>
  <si>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</si>
  <si>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</si>
  <si>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</si>
  <si>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</si>
  <si>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</si>
  <si>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</si>
  <si>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</si>
  <si>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</si>
  <si>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</si>
  <si>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</si>
  <si>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</si>
  <si>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</si>
  <si>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</si>
  <si>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</si>
  <si>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</si>
  <si>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</si>
  <si>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</si>
  <si>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</si>
  <si>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</si>
  <si>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</si>
  <si>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</si>
  <si>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</si>
  <si>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</si>
  <si>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</si>
  <si>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</si>
  <si>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</si>
  <si>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</si>
  <si>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</si>
  <si>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</si>
  <si>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</si>
  <si>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</si>
  <si>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</si>
  <si>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</si>
  <si>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</si>
  <si>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</si>
  <si>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</si>
  <si>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</si>
  <si>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</si>
  <si>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</si>
  <si>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</si>
  <si>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</si>
  <si>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</si>
  <si>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</si>
  <si>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</si>
  <si>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</si>
  <si>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</si>
  <si>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</si>
  <si>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</si>
  <si>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</si>
  <si>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</si>
  <si>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</si>
  <si>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</si>
  <si>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</si>
  <si>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</si>
  <si>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</si>
  <si>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</si>
  <si>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</si>
  <si>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</si>
  <si>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</si>
  <si>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</si>
  <si>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</si>
  <si>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Вересень '18 (€/МT)</t>
  </si>
  <si>
    <t>Euronext - Листопад '18 (€/МT)</t>
  </si>
  <si>
    <t>CME -Жовтень'18</t>
  </si>
  <si>
    <t>Euronext -Листопад '18 (€/МT)</t>
  </si>
  <si>
    <t>CME - Вересень'18</t>
  </si>
  <si>
    <t>Euronext - Грудень '18 (€/МT)</t>
  </si>
  <si>
    <t>Euronext - Лютий '19 (€/МT)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</si>
  <si>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</si>
  <si>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</si>
  <si>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</si>
  <si>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</si>
  <si>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</si>
  <si>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</si>
  <si>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</si>
  <si>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</si>
  <si>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</si>
  <si>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</si>
  <si>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</si>
  <si>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</si>
  <si>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</si>
  <si>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</si>
  <si>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Жовтень '18 (¥/МT)</t>
  </si>
  <si>
    <t>TOCOM - Лютий '19 (¥/МT)</t>
  </si>
  <si>
    <t>6 вересня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</si>
</sst>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101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7" t="s">
        <v>6</v>
      </c>
      <c r="F6" s="147"/>
      <c r="G6"/>
      <c r="H6"/>
      <c r="I6"/>
    </row>
    <row r="7" spans="2:6" s="6" customFormat="1" ht="15">
      <c r="B7" s="24" t="s">
        <v>82</v>
      </c>
      <c r="C7" s="119">
        <v>0.016</v>
      </c>
      <c r="D7" s="14">
        <v>3.532</v>
      </c>
      <c r="E7" s="119">
        <f aca="true" t="shared" si="0" ref="E7:F9">C7*39.3683</f>
        <v>0.6298928</v>
      </c>
      <c r="F7" s="13">
        <f t="shared" si="0"/>
        <v>139.0488356</v>
      </c>
    </row>
    <row r="8" spans="2:6" s="6" customFormat="1" ht="15">
      <c r="B8" s="24" t="s">
        <v>85</v>
      </c>
      <c r="C8" s="119">
        <v>0.01</v>
      </c>
      <c r="D8" s="14">
        <v>3.66</v>
      </c>
      <c r="E8" s="119">
        <f t="shared" si="0"/>
        <v>0.393683</v>
      </c>
      <c r="F8" s="13">
        <f t="shared" si="0"/>
        <v>144.087978</v>
      </c>
    </row>
    <row r="9" spans="2:17" s="6" customFormat="1" ht="15">
      <c r="B9" s="24" t="s">
        <v>94</v>
      </c>
      <c r="C9" s="119">
        <v>0.01</v>
      </c>
      <c r="D9" s="14">
        <v>3.77</v>
      </c>
      <c r="E9" s="119">
        <f t="shared" si="0"/>
        <v>0.393683</v>
      </c>
      <c r="F9" s="13">
        <f>D9*39.3683</f>
        <v>148.418491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38">
        <v>0.5</v>
      </c>
      <c r="D12" s="13">
        <v>182.5</v>
      </c>
      <c r="E12" s="138">
        <f>C12/$D$86</f>
        <v>0.5813953488372093</v>
      </c>
      <c r="F12" s="71">
        <f aca="true" t="shared" si="1" ref="E12:F14">D12/$D$86</f>
        <v>212.2093023255814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90</v>
      </c>
      <c r="C13" s="138">
        <v>1</v>
      </c>
      <c r="D13" s="13">
        <v>184.5</v>
      </c>
      <c r="E13" s="138">
        <f t="shared" si="1"/>
        <v>1.1627906976744187</v>
      </c>
      <c r="F13" s="71">
        <f t="shared" si="1"/>
        <v>214.53488372093022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87</v>
      </c>
      <c r="C14" s="138">
        <v>0.75</v>
      </c>
      <c r="D14" s="13">
        <v>188</v>
      </c>
      <c r="E14" s="138">
        <f t="shared" si="1"/>
        <v>0.872093023255814</v>
      </c>
      <c r="F14" s="71">
        <f t="shared" si="1"/>
        <v>218.6046511627907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75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18">
        <v>30</v>
      </c>
      <c r="D17" s="87">
        <v>24320</v>
      </c>
      <c r="E17" s="118">
        <f aca="true" t="shared" si="2" ref="E17:F19">C17/$D$87</f>
        <v>0.2713213349009677</v>
      </c>
      <c r="F17" s="71">
        <f t="shared" si="2"/>
        <v>219.95116215971785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18">
        <v>30</v>
      </c>
      <c r="D18" s="87">
        <v>24280</v>
      </c>
      <c r="E18" s="118">
        <f t="shared" si="2"/>
        <v>0.2713213349009677</v>
      </c>
      <c r="F18" s="71">
        <f t="shared" si="2"/>
        <v>219.58940037984988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96</v>
      </c>
      <c r="C19" s="138">
        <v>30</v>
      </c>
      <c r="D19" s="87">
        <v>24180</v>
      </c>
      <c r="E19" s="138">
        <f t="shared" si="2"/>
        <v>0.2713213349009677</v>
      </c>
      <c r="F19" s="71">
        <f t="shared" si="2"/>
        <v>218.68499593017998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9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82</v>
      </c>
      <c r="C22" s="116">
        <v>0.076</v>
      </c>
      <c r="D22" s="14">
        <v>4.88</v>
      </c>
      <c r="E22" s="116">
        <f aca="true" t="shared" si="3" ref="E22:F24">C22*36.7437</f>
        <v>2.7925211999999995</v>
      </c>
      <c r="F22" s="13">
        <f t="shared" si="3"/>
        <v>179.30925599999998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85</v>
      </c>
      <c r="C23" s="116">
        <v>0.08</v>
      </c>
      <c r="D23" s="14">
        <v>5.132</v>
      </c>
      <c r="E23" s="116">
        <f t="shared" si="3"/>
        <v>2.9394959999999997</v>
      </c>
      <c r="F23" s="13">
        <f t="shared" si="3"/>
        <v>188.56866839999998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94</v>
      </c>
      <c r="C24" s="116">
        <v>0.074</v>
      </c>
      <c r="D24" s="90">
        <v>5.352</v>
      </c>
      <c r="E24" s="116">
        <f t="shared" si="3"/>
        <v>2.7190337999999996</v>
      </c>
      <c r="F24" s="13">
        <f t="shared" si="3"/>
        <v>196.6522824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18">
        <v>3.5</v>
      </c>
      <c r="D27" s="71">
        <v>202.75</v>
      </c>
      <c r="E27" s="118">
        <f aca="true" t="shared" si="4" ref="E27:F29">C27/$D$86</f>
        <v>4.069767441860465</v>
      </c>
      <c r="F27" s="71">
        <f t="shared" si="4"/>
        <v>235.75581395348837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38">
        <v>1.5</v>
      </c>
      <c r="D28" s="13">
        <v>198.25</v>
      </c>
      <c r="E28" s="138">
        <f t="shared" si="4"/>
        <v>1.744186046511628</v>
      </c>
      <c r="F28" s="71">
        <f t="shared" si="4"/>
        <v>230.52325581395348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87</v>
      </c>
      <c r="C29" s="138">
        <v>1.5</v>
      </c>
      <c r="D29" s="13">
        <v>200.5</v>
      </c>
      <c r="E29" s="138">
        <f>C29/$D$86</f>
        <v>1.744186046511628</v>
      </c>
      <c r="F29" s="71">
        <f t="shared" si="4"/>
        <v>233.13953488372093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38">
        <v>3.75</v>
      </c>
      <c r="D32" s="13">
        <v>371.5</v>
      </c>
      <c r="E32" s="138">
        <f aca="true" t="shared" si="5" ref="E32:F34">C32/$D$86</f>
        <v>4.3604651162790695</v>
      </c>
      <c r="F32" s="71">
        <f t="shared" si="5"/>
        <v>431.9767441860465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38">
        <v>3.25</v>
      </c>
      <c r="D33" s="13">
        <v>371.25</v>
      </c>
      <c r="E33" s="138">
        <f t="shared" si="5"/>
        <v>3.7790697674418605</v>
      </c>
      <c r="F33" s="71">
        <f t="shared" si="5"/>
        <v>431.6860465116279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87</v>
      </c>
      <c r="C34" s="138">
        <v>2.75</v>
      </c>
      <c r="D34" s="66">
        <v>370.5</v>
      </c>
      <c r="E34" s="138">
        <f t="shared" si="5"/>
        <v>3.197674418604651</v>
      </c>
      <c r="F34" s="71">
        <f t="shared" si="5"/>
        <v>430.8139534883721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9">
        <v>0.004</v>
      </c>
      <c r="D37" s="75">
        <v>2.474</v>
      </c>
      <c r="E37" s="119">
        <f aca="true" t="shared" si="6" ref="E37:F39">C37*58.0164</f>
        <v>0.23206559999999998</v>
      </c>
      <c r="F37" s="71" t="s">
        <v>73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85</v>
      </c>
      <c r="C38" s="119">
        <v>0.004</v>
      </c>
      <c r="D38" s="75">
        <v>2.47</v>
      </c>
      <c r="E38" s="119">
        <f t="shared" si="6"/>
        <v>0.23206559999999998</v>
      </c>
      <c r="F38" s="71">
        <f t="shared" si="6"/>
        <v>143.300508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94</v>
      </c>
      <c r="C39" s="119">
        <v>0.004</v>
      </c>
      <c r="D39" s="75">
        <v>2.512</v>
      </c>
      <c r="E39" s="119">
        <f t="shared" si="6"/>
        <v>0.23206559999999998</v>
      </c>
      <c r="F39" s="71">
        <f t="shared" si="6"/>
        <v>145.7371968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9">
        <v>0.012</v>
      </c>
      <c r="D42" s="75">
        <v>8.26</v>
      </c>
      <c r="E42" s="119">
        <f aca="true" t="shared" si="7" ref="E42:F44">C42*36.7437</f>
        <v>0.4409244</v>
      </c>
      <c r="F42" s="71">
        <f t="shared" si="7"/>
        <v>303.50296199999997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97</v>
      </c>
      <c r="C43" s="119">
        <v>0.012</v>
      </c>
      <c r="D43" s="75">
        <v>8.38</v>
      </c>
      <c r="E43" s="119">
        <f t="shared" si="7"/>
        <v>0.4409244</v>
      </c>
      <c r="F43" s="71">
        <f t="shared" si="7"/>
        <v>307.912206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98</v>
      </c>
      <c r="C44" s="119">
        <v>0.014</v>
      </c>
      <c r="D44" s="75">
        <v>8.51</v>
      </c>
      <c r="E44" s="119">
        <f t="shared" si="7"/>
        <v>0.5144118</v>
      </c>
      <c r="F44" s="71">
        <f t="shared" si="7"/>
        <v>312.68888699999997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74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99</v>
      </c>
      <c r="C47" s="137">
        <v>0</v>
      </c>
      <c r="D47" s="88" t="s">
        <v>73</v>
      </c>
      <c r="E47" s="141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95</v>
      </c>
      <c r="C48" s="137">
        <v>0</v>
      </c>
      <c r="D48" s="88" t="s">
        <v>73</v>
      </c>
      <c r="E48" s="141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37">
        <v>0</v>
      </c>
      <c r="D49" s="88" t="s">
        <v>73</v>
      </c>
      <c r="E49" s="141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82</v>
      </c>
      <c r="C52" s="119">
        <v>4.8</v>
      </c>
      <c r="D52" s="76">
        <v>311</v>
      </c>
      <c r="E52" s="119">
        <f aca="true" t="shared" si="8" ref="E52:F54">C52*1.1023</f>
        <v>5.29104</v>
      </c>
      <c r="F52" s="76">
        <f t="shared" si="8"/>
        <v>342.81530000000004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9">
        <v>4.6</v>
      </c>
      <c r="D53" s="76">
        <v>311.5</v>
      </c>
      <c r="E53" s="119">
        <f t="shared" si="8"/>
        <v>5.07058</v>
      </c>
      <c r="F53" s="76">
        <f t="shared" si="8"/>
        <v>343.36645000000004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98</v>
      </c>
      <c r="C54" s="119">
        <v>4.3</v>
      </c>
      <c r="D54" s="104">
        <v>313.7</v>
      </c>
      <c r="E54" s="119">
        <f>C54*1.1023</f>
        <v>4.73989</v>
      </c>
      <c r="F54" s="76">
        <f t="shared" si="8"/>
        <v>345.79151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42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38">
        <v>0.02</v>
      </c>
      <c r="D57" s="71">
        <v>28.18</v>
      </c>
      <c r="E57" s="138">
        <f aca="true" t="shared" si="9" ref="E57:F59">C57/454*1000</f>
        <v>0.04405286343612335</v>
      </c>
      <c r="F57" s="71">
        <f t="shared" si="9"/>
        <v>62.070484581497794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38">
        <v>0.03</v>
      </c>
      <c r="D58" s="71">
        <v>28.26</v>
      </c>
      <c r="E58" s="138">
        <f t="shared" si="9"/>
        <v>0.06607929515418502</v>
      </c>
      <c r="F58" s="71">
        <f t="shared" si="9"/>
        <v>62.246696035242294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85</v>
      </c>
      <c r="C59" s="138">
        <v>0.03</v>
      </c>
      <c r="D59" s="71">
        <v>28.51</v>
      </c>
      <c r="E59" s="138">
        <f t="shared" si="9"/>
        <v>0.06607929515418502</v>
      </c>
      <c r="F59" s="71">
        <f t="shared" si="9"/>
        <v>62.797356828193834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9">
        <v>0.07</v>
      </c>
      <c r="D62" s="75">
        <v>10.8</v>
      </c>
      <c r="E62" s="119">
        <f aca="true" t="shared" si="10" ref="E62:F64">C62*22.026</f>
        <v>1.5418200000000002</v>
      </c>
      <c r="F62" s="71">
        <f t="shared" si="10"/>
        <v>237.88080000000002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19">
        <v>0.07</v>
      </c>
      <c r="D63" s="75">
        <v>10.875</v>
      </c>
      <c r="E63" s="119">
        <f t="shared" si="10"/>
        <v>1.5418200000000002</v>
      </c>
      <c r="F63" s="71">
        <f t="shared" si="10"/>
        <v>239.53275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93</v>
      </c>
      <c r="C64" s="119">
        <v>0.045</v>
      </c>
      <c r="D64" s="75">
        <v>10.995</v>
      </c>
      <c r="E64" s="119">
        <f t="shared" si="10"/>
        <v>0.99117</v>
      </c>
      <c r="F64" s="71">
        <f t="shared" si="10"/>
        <v>242.17586999999997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45" t="s">
        <v>23</v>
      </c>
      <c r="D66" s="146"/>
      <c r="E66" s="145" t="s">
        <v>24</v>
      </c>
      <c r="F66" s="146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82</v>
      </c>
      <c r="C67" s="122">
        <v>0</v>
      </c>
      <c r="D67" s="75">
        <v>1.28</v>
      </c>
      <c r="E67" s="122">
        <f aca="true" t="shared" si="11" ref="E67:F69">C67/3.785</f>
        <v>0</v>
      </c>
      <c r="F67" s="71">
        <f t="shared" si="11"/>
        <v>0.3381770145310436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80</v>
      </c>
      <c r="C68" s="116">
        <v>0.013</v>
      </c>
      <c r="D68" s="75">
        <v>1.295</v>
      </c>
      <c r="E68" s="116">
        <f t="shared" si="11"/>
        <v>0.0034346103038309112</v>
      </c>
      <c r="F68" s="71">
        <f t="shared" si="11"/>
        <v>0.34214002642007924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88</v>
      </c>
      <c r="C69" s="116">
        <v>0.013</v>
      </c>
      <c r="D69" s="75">
        <v>1.311</v>
      </c>
      <c r="E69" s="116">
        <f t="shared" si="11"/>
        <v>0.0034346103038309112</v>
      </c>
      <c r="F69" s="71">
        <f t="shared" si="11"/>
        <v>0.3463672391017173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9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45" t="s">
        <v>26</v>
      </c>
      <c r="D71" s="146"/>
      <c r="E71" s="145" t="s">
        <v>27</v>
      </c>
      <c r="F71" s="146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82</v>
      </c>
      <c r="C72" s="134">
        <v>0.0095</v>
      </c>
      <c r="D72" s="129">
        <v>0.865</v>
      </c>
      <c r="E72" s="134">
        <f>C72/454*100</f>
        <v>0.002092511013215859</v>
      </c>
      <c r="F72" s="77">
        <f>D72/454*1000</f>
        <v>1.9052863436123346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80</v>
      </c>
      <c r="C73" s="134">
        <v>0.01475</v>
      </c>
      <c r="D73" s="129">
        <v>0.93475</v>
      </c>
      <c r="E73" s="134">
        <f>C73/454*100</f>
        <v>0.003248898678414097</v>
      </c>
      <c r="F73" s="77">
        <f>D73/454*1000</f>
        <v>2.058920704845815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88</v>
      </c>
      <c r="C74" s="134">
        <v>0.0155</v>
      </c>
      <c r="D74" s="129">
        <v>0.956</v>
      </c>
      <c r="E74" s="134">
        <f>C74/454*100</f>
        <v>0.0034140969162995594</v>
      </c>
      <c r="F74" s="77">
        <f>D74/454*1000</f>
        <v>2.105726872246696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3" t="s">
        <v>26</v>
      </c>
      <c r="D76" s="153"/>
      <c r="E76" s="145" t="s">
        <v>29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80</v>
      </c>
      <c r="C77" s="139">
        <v>0.0009</v>
      </c>
      <c r="D77" s="130">
        <v>0.1078</v>
      </c>
      <c r="E77" s="139">
        <f aca="true" t="shared" si="12" ref="E77:F79">C77/454*1000000</f>
        <v>1.9823788546255507</v>
      </c>
      <c r="F77" s="71">
        <f t="shared" si="12"/>
        <v>237.44493392070487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89</v>
      </c>
      <c r="C78" s="139">
        <v>0.0013</v>
      </c>
      <c r="D78" s="130">
        <v>0.1167</v>
      </c>
      <c r="E78" s="139">
        <f t="shared" si="12"/>
        <v>2.8634361233480172</v>
      </c>
      <c r="F78" s="71">
        <f t="shared" si="12"/>
        <v>257.0484581497797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92</v>
      </c>
      <c r="C79" s="139">
        <v>0.0012</v>
      </c>
      <c r="D79" s="130" t="s">
        <v>73</v>
      </c>
      <c r="E79" s="139">
        <f t="shared" si="12"/>
        <v>2.643171806167401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1.1628</v>
      </c>
      <c r="F85" s="131">
        <v>0.009</v>
      </c>
      <c r="G85" s="131">
        <v>1.2933</v>
      </c>
      <c r="H85" s="131">
        <v>1.0363</v>
      </c>
      <c r="I85" s="131">
        <v>0.7618</v>
      </c>
      <c r="J85" s="131">
        <v>0.7166</v>
      </c>
      <c r="K85" s="131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0.86</v>
      </c>
      <c r="E86" s="132" t="s">
        <v>73</v>
      </c>
      <c r="F86" s="132">
        <v>0.0078</v>
      </c>
      <c r="G86" s="132">
        <v>1.1122</v>
      </c>
      <c r="H86" s="132">
        <v>0.8912</v>
      </c>
      <c r="I86" s="132">
        <v>0.6551</v>
      </c>
      <c r="J86" s="132">
        <v>0.6163</v>
      </c>
      <c r="K86" s="132">
        <v>0.1096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110.57</v>
      </c>
      <c r="E87" s="131">
        <v>128.5708</v>
      </c>
      <c r="F87" s="131" t="s">
        <v>73</v>
      </c>
      <c r="G87" s="131">
        <v>143.0002</v>
      </c>
      <c r="H87" s="131">
        <v>114.5803</v>
      </c>
      <c r="I87" s="131">
        <v>84.231</v>
      </c>
      <c r="J87" s="131">
        <v>79.2345</v>
      </c>
      <c r="K87" s="131">
        <v>14.0857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0.7732</v>
      </c>
      <c r="E88" s="132">
        <v>0.8991</v>
      </c>
      <c r="F88" s="132">
        <v>0.007</v>
      </c>
      <c r="G88" s="132" t="s">
        <v>73</v>
      </c>
      <c r="H88" s="132">
        <v>0.8013</v>
      </c>
      <c r="I88" s="132">
        <v>0.589</v>
      </c>
      <c r="J88" s="132">
        <v>0.5541</v>
      </c>
      <c r="K88" s="132">
        <v>0.0985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0.965</v>
      </c>
      <c r="E89" s="131">
        <v>1.1221</v>
      </c>
      <c r="F89" s="131">
        <v>0.0087</v>
      </c>
      <c r="G89" s="131">
        <v>1.248</v>
      </c>
      <c r="H89" s="131" t="s">
        <v>73</v>
      </c>
      <c r="I89" s="131">
        <v>0.7351</v>
      </c>
      <c r="J89" s="131">
        <v>0.6915</v>
      </c>
      <c r="K89" s="131">
        <v>0.1229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1.3127</v>
      </c>
      <c r="E90" s="132">
        <v>1.5264</v>
      </c>
      <c r="F90" s="132">
        <v>0.0119</v>
      </c>
      <c r="G90" s="132">
        <v>1.6977</v>
      </c>
      <c r="H90" s="132">
        <v>1.3603</v>
      </c>
      <c r="I90" s="132" t="s">
        <v>73</v>
      </c>
      <c r="J90" s="132">
        <v>0.9407</v>
      </c>
      <c r="K90" s="132">
        <v>0.1672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1.3955</v>
      </c>
      <c r="E91" s="131">
        <v>1.6227</v>
      </c>
      <c r="F91" s="131">
        <v>0.0126</v>
      </c>
      <c r="G91" s="131">
        <v>1.8048</v>
      </c>
      <c r="H91" s="131">
        <v>1.4461</v>
      </c>
      <c r="I91" s="131">
        <v>1.0631</v>
      </c>
      <c r="J91" s="131" t="s">
        <v>73</v>
      </c>
      <c r="K91" s="131">
        <v>0.1778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7.8498</v>
      </c>
      <c r="E92" s="132">
        <v>9.1277</v>
      </c>
      <c r="F92" s="132">
        <v>0.071</v>
      </c>
      <c r="G92" s="132">
        <v>10.1521</v>
      </c>
      <c r="H92" s="132">
        <v>8.1345</v>
      </c>
      <c r="I92" s="132">
        <v>5.9799</v>
      </c>
      <c r="J92" s="132">
        <v>5.6252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55</v>
      </c>
      <c r="C114" s="156"/>
      <c r="D114" s="156"/>
      <c r="E114" s="156"/>
      <c r="F114" s="156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56</v>
      </c>
      <c r="C115" s="152"/>
      <c r="D115" s="152"/>
      <c r="E115" s="152"/>
      <c r="F115" s="152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57</v>
      </c>
      <c r="C116" s="152"/>
      <c r="D116" s="152"/>
      <c r="E116" s="152"/>
      <c r="F116" s="152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58</v>
      </c>
      <c r="C117" s="152"/>
      <c r="D117" s="152"/>
      <c r="E117" s="152"/>
      <c r="F117" s="152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59</v>
      </c>
      <c r="C118" s="152"/>
      <c r="D118" s="152"/>
      <c r="E118" s="152"/>
      <c r="F118" s="152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60</v>
      </c>
      <c r="C119" s="152"/>
      <c r="D119" s="152"/>
      <c r="E119" s="152"/>
      <c r="F119" s="152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61</v>
      </c>
      <c r="C120" s="152"/>
      <c r="D120" s="152"/>
      <c r="E120" s="152"/>
      <c r="F120" s="152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62</v>
      </c>
      <c r="C121" s="151"/>
      <c r="D121" s="151"/>
      <c r="E121" s="151"/>
      <c r="F121" s="151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54"/>
      <c r="D123" s="163"/>
      <c r="E123" s="163"/>
      <c r="F123" s="155"/>
      <c r="G123" s="123"/>
      <c r="H123" s="123"/>
    </row>
    <row r="124" spans="2:8" ht="30.75" customHeight="1">
      <c r="B124" s="32" t="s">
        <v>64</v>
      </c>
      <c r="C124" s="154" t="s">
        <v>65</v>
      </c>
      <c r="D124" s="155"/>
      <c r="E124" s="154" t="s">
        <v>66</v>
      </c>
      <c r="F124" s="155"/>
      <c r="G124" s="123"/>
      <c r="H124" s="123"/>
    </row>
    <row r="125" spans="2:8" ht="30.75" customHeight="1">
      <c r="B125" s="32" t="s">
        <v>67</v>
      </c>
      <c r="C125" s="154" t="s">
        <v>68</v>
      </c>
      <c r="D125" s="155"/>
      <c r="E125" s="154" t="s">
        <v>69</v>
      </c>
      <c r="F125" s="155"/>
      <c r="G125" s="123"/>
      <c r="H125" s="123"/>
    </row>
    <row r="126" spans="2:8" ht="15" customHeight="1">
      <c r="B126" s="157" t="s">
        <v>70</v>
      </c>
      <c r="C126" s="159" t="s">
        <v>71</v>
      </c>
      <c r="D126" s="160"/>
      <c r="E126" s="159" t="s">
        <v>72</v>
      </c>
      <c r="F126" s="160"/>
      <c r="G126" s="123"/>
      <c r="H126" s="123"/>
    </row>
    <row r="127" spans="2:8" ht="15" customHeight="1">
      <c r="B127" s="158"/>
      <c r="C127" s="161"/>
      <c r="D127" s="162"/>
      <c r="E127" s="161"/>
      <c r="F127" s="162"/>
      <c r="G127" s="123"/>
      <c r="H127" s="12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2018-09-07T04:48:01Z</dcterms:modified>
  <cp:category/>
  <cp:version/>
  <cp:contentType/>
  <cp:contentStatus/>
</cp:coreProperties>
</file>