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<sst xmlns="http://schemas.openxmlformats.org/spreadsheetml/2006/main" count="160" uniqueCount="110">
  <si>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</si>
  <si>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</si>
  <si>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</si>
  <si>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</si>
  <si>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</si>
  <si>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</si>
  <si>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</si>
  <si>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</si>
  <si>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</si>
  <si>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</si>
  <si>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</si>
  <si>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</si>
  <si>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</si>
  <si>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</si>
  <si>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</si>
  <si>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</si>
  <si>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</si>
  <si>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</si>
  <si>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</si>
  <si>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</si>
  <si>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</si>
  <si>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</si>
  <si>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</si>
  <si>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</si>
  <si>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</si>
  <si>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</si>
  <si>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</si>
  <si>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</si>
  <si>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</si>
  <si>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</si>
  <si>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</si>
  <si>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</si>
  <si>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</si>
  <si>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</si>
  <si>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</si>
  <si>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</si>
  <si>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</si>
  <si>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</si>
  <si>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</si>
  <si>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</si>
  <si>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</si>
  <si>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</si>
  <si>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</si>
  <si>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</si>
  <si>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</si>
  <si>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</si>
  <si>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</si>
  <si>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</si>
  <si>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</si>
  <si>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</si>
  <si>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</si>
  <si>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</si>
  <si>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</si>
  <si>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</si>
  <si>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</si>
  <si>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</si>
  <si>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</si>
  <si>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</si>
  <si>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</si>
  <si>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</si>
  <si>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</si>
  <si>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</si>
  <si>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</si>
  <si>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</si>
  <si>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</si>
  <si>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</si>
  <si>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</si>
  <si>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</si>
  <si>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</si>
  <si>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</si>
  <si>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</si>
  <si>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</si>
  <si>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</si>
  <si>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</si>
  <si>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</si>
  <si>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</si>
  <si>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</si>
  <si>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</si>
  <si>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</si>
  <si>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</si>
  <si>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</si>
  <si>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</si>
  <si>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</si>
  <si>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</si>
  <si>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</si>
  <si>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</si>
  <si>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</si>
  <si>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Липень'16 (¥/МT)</t>
  </si>
  <si>
    <t>Ціна  (JPY) за М.Т.</t>
  </si>
  <si>
    <t>Ціна за М.Т. (JPY)</t>
  </si>
  <si>
    <t>TOCOM - Червень'16 (¥/МT)</t>
  </si>
  <si>
    <t>TOCOM - Tokyo Commodity Exchange</t>
  </si>
  <si>
    <t>CME - Липень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</si>
  <si>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</si>
  <si>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</si>
  <si>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</si>
  <si>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</si>
  <si>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</si>
  <si>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</si>
  <si>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</si>
  <si>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</si>
  <si>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</si>
  <si>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</si>
  <si>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</si>
  <si>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</si>
  <si>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</si>
  <si>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</si>
  <si>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</si>
  <si>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</si>
  <si>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06 червня 2016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</si>
</sst>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24997000396251678"/>
      <name val="Verdana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7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4" fontId="75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19" xfId="0" applyFont="1" applyBorder="1" applyAlignment="1">
      <alignment horizontal="center" vertical="top" wrapText="1"/>
    </xf>
    <xf numFmtId="187" fontId="76" fillId="0" borderId="10" xfId="0" applyNumberFormat="1" applyFont="1" applyFill="1" applyBorder="1" applyAlignment="1">
      <alignment horizontal="center" vertical="top" wrapText="1"/>
    </xf>
    <xf numFmtId="174" fontId="76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75" t="s">
        <v>109</v>
      </c>
      <c r="D4" s="176"/>
      <c r="E4" s="176"/>
      <c r="F4" s="177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73" t="s">
        <v>5</v>
      </c>
      <c r="D6" s="174"/>
      <c r="E6" s="170" t="s">
        <v>6</v>
      </c>
      <c r="F6" s="170"/>
      <c r="G6" s="26"/>
      <c r="I6"/>
    </row>
    <row r="7" spans="2:8" s="6" customFormat="1" ht="15">
      <c r="B7" s="27" t="s">
        <v>92</v>
      </c>
      <c r="C7" s="162">
        <v>0.09</v>
      </c>
      <c r="D7" s="14">
        <v>4.27</v>
      </c>
      <c r="E7" s="162">
        <f aca="true" t="shared" si="0" ref="E7:F9">C7*39.3683</f>
        <v>3.543147</v>
      </c>
      <c r="F7" s="13">
        <f t="shared" si="0"/>
        <v>168.10264099999998</v>
      </c>
      <c r="G7" s="28"/>
      <c r="H7" s="28"/>
    </row>
    <row r="8" spans="2:8" s="6" customFormat="1" ht="15">
      <c r="B8" s="27" t="s">
        <v>100</v>
      </c>
      <c r="C8" s="162">
        <v>0.092</v>
      </c>
      <c r="D8" s="14">
        <v>4.27</v>
      </c>
      <c r="E8" s="162">
        <f t="shared" si="0"/>
        <v>3.6218836</v>
      </c>
      <c r="F8" s="13">
        <f t="shared" si="0"/>
        <v>168.10264099999998</v>
      </c>
      <c r="G8" s="26"/>
      <c r="H8" s="26"/>
    </row>
    <row r="9" spans="2:17" s="6" customFormat="1" ht="15">
      <c r="B9" s="27" t="s">
        <v>107</v>
      </c>
      <c r="C9" s="162">
        <v>0.102</v>
      </c>
      <c r="D9" s="14">
        <v>4.28</v>
      </c>
      <c r="E9" s="162">
        <f t="shared" si="0"/>
        <v>4.0155666</v>
      </c>
      <c r="F9" s="13">
        <f t="shared" si="0"/>
        <v>168.496324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70" t="s">
        <v>7</v>
      </c>
      <c r="D11" s="170"/>
      <c r="E11" s="173" t="s">
        <v>6</v>
      </c>
      <c r="F11" s="174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82</v>
      </c>
      <c r="C12" s="163">
        <v>1.24</v>
      </c>
      <c r="D12" s="13">
        <v>183.75</v>
      </c>
      <c r="E12" s="163">
        <f>C12/D86</f>
        <v>1.4090909090909092</v>
      </c>
      <c r="F12" s="95">
        <f>D12/D86</f>
        <v>208.8068181818182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85</v>
      </c>
      <c r="C13" s="163">
        <v>1.16</v>
      </c>
      <c r="D13" s="13">
        <v>174.75</v>
      </c>
      <c r="E13" s="163">
        <f>C13/D86</f>
        <v>1.3181818181818181</v>
      </c>
      <c r="F13" s="95">
        <f>D13/D86</f>
        <v>198.57954545454547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86</v>
      </c>
      <c r="C14" s="163">
        <v>0.71</v>
      </c>
      <c r="D14" s="13">
        <v>176.5</v>
      </c>
      <c r="E14" s="163">
        <f>C14/D86</f>
        <v>0.8068181818181818</v>
      </c>
      <c r="F14" s="95">
        <f>D14/D86</f>
        <v>200.5681818181818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70" t="s">
        <v>89</v>
      </c>
      <c r="D16" s="170"/>
      <c r="E16" s="173" t="s">
        <v>6</v>
      </c>
      <c r="F16" s="174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5" t="s">
        <v>87</v>
      </c>
      <c r="C17" s="165">
        <v>500</v>
      </c>
      <c r="D17" s="119">
        <v>22000</v>
      </c>
      <c r="E17" s="165">
        <f aca="true" t="shared" si="1" ref="E17:F19">C17/$D$87</f>
        <v>4.6455449224194</v>
      </c>
      <c r="F17" s="95">
        <f t="shared" si="1"/>
        <v>204.4039765864536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125" t="s">
        <v>95</v>
      </c>
      <c r="C18" s="163">
        <v>80</v>
      </c>
      <c r="D18" s="120">
        <v>21280</v>
      </c>
      <c r="E18" s="163">
        <f t="shared" si="1"/>
        <v>0.743287187587104</v>
      </c>
      <c r="F18" s="95">
        <f t="shared" si="1"/>
        <v>197.71439189816965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27" t="s">
        <v>102</v>
      </c>
      <c r="C19" s="163">
        <v>50</v>
      </c>
      <c r="D19" s="120">
        <v>22080</v>
      </c>
      <c r="E19" s="163">
        <f t="shared" si="1"/>
        <v>0.46455449224194</v>
      </c>
      <c r="F19" s="95">
        <f t="shared" si="1"/>
        <v>205.1472637740407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73" t="s">
        <v>5</v>
      </c>
      <c r="D21" s="174"/>
      <c r="E21" s="170" t="s">
        <v>6</v>
      </c>
      <c r="F21" s="170"/>
      <c r="I21" s="122"/>
      <c r="J21" s="123"/>
      <c r="K21" s="123"/>
      <c r="L21" s="123"/>
      <c r="M21" s="123"/>
      <c r="N21" s="39"/>
      <c r="O21" s="123"/>
      <c r="P21" s="123"/>
      <c r="Q21" s="123"/>
    </row>
    <row r="22" spans="2:18" s="6" customFormat="1" ht="15.75">
      <c r="B22" s="27" t="s">
        <v>92</v>
      </c>
      <c r="C22" s="162">
        <v>0.102</v>
      </c>
      <c r="D22" s="14">
        <v>5.072</v>
      </c>
      <c r="E22" s="162">
        <f aca="true" t="shared" si="2" ref="E22:F24">C22*36.7437</f>
        <v>3.7478573999999996</v>
      </c>
      <c r="F22" s="13">
        <f t="shared" si="2"/>
        <v>186.36404639999998</v>
      </c>
      <c r="G22" s="36"/>
      <c r="H22" s="36"/>
      <c r="I22" s="39"/>
      <c r="J22" s="84"/>
      <c r="K22" s="123"/>
      <c r="L22" s="123"/>
      <c r="M22" s="123"/>
      <c r="N22" s="123"/>
      <c r="O22" s="123"/>
      <c r="P22" s="123"/>
      <c r="Q22" s="123"/>
      <c r="R22" s="123"/>
    </row>
    <row r="23" spans="2:18" s="6" customFormat="1" ht="15">
      <c r="B23" s="27" t="s">
        <v>100</v>
      </c>
      <c r="C23" s="162">
        <v>0.11</v>
      </c>
      <c r="D23" s="14">
        <v>5.17</v>
      </c>
      <c r="E23" s="162">
        <f t="shared" si="2"/>
        <v>4.0418069999999995</v>
      </c>
      <c r="F23" s="13">
        <f t="shared" si="2"/>
        <v>189.96492899999998</v>
      </c>
      <c r="G23" s="36"/>
      <c r="H23" s="36"/>
      <c r="I23" s="123"/>
      <c r="J23" s="123"/>
      <c r="K23" s="84"/>
      <c r="L23" s="123"/>
      <c r="M23" s="123"/>
      <c r="N23" s="123"/>
      <c r="O23" s="123"/>
      <c r="P23" s="123"/>
      <c r="Q23" s="123"/>
      <c r="R23" s="123"/>
    </row>
    <row r="24" spans="2:18" s="6" customFormat="1" ht="15">
      <c r="B24" s="27" t="s">
        <v>107</v>
      </c>
      <c r="C24" s="162">
        <v>0.124</v>
      </c>
      <c r="D24" s="127">
        <v>5.346</v>
      </c>
      <c r="E24" s="162">
        <f t="shared" si="2"/>
        <v>4.5562188</v>
      </c>
      <c r="F24" s="13">
        <f t="shared" si="2"/>
        <v>196.43182019999998</v>
      </c>
      <c r="G24" s="36"/>
      <c r="H24" s="36"/>
      <c r="I24" s="123"/>
      <c r="J24" s="123"/>
      <c r="K24" s="123"/>
      <c r="L24" s="84"/>
      <c r="M24" s="123"/>
      <c r="N24" s="123"/>
      <c r="O24" s="123"/>
      <c r="P24" s="123"/>
      <c r="Q24" s="123"/>
      <c r="R24" s="123"/>
    </row>
    <row r="25" spans="2:18" s="6" customFormat="1" ht="15">
      <c r="B25" s="27"/>
      <c r="C25" s="124"/>
      <c r="D25" s="7"/>
      <c r="E25" s="15"/>
      <c r="F25" s="89"/>
      <c r="G25" s="36"/>
      <c r="H25" s="36"/>
      <c r="I25" s="123"/>
      <c r="J25" s="123"/>
      <c r="K25" s="123"/>
      <c r="L25" s="123"/>
      <c r="M25" s="84"/>
      <c r="N25" s="123"/>
      <c r="O25" s="123"/>
      <c r="P25" s="123"/>
      <c r="Q25" s="123"/>
      <c r="R25" s="123"/>
    </row>
    <row r="26" spans="2:18" s="6" customFormat="1" ht="15.75">
      <c r="B26" s="29" t="s">
        <v>8</v>
      </c>
      <c r="C26" s="170" t="s">
        <v>9</v>
      </c>
      <c r="D26" s="170"/>
      <c r="E26" s="173" t="s">
        <v>10</v>
      </c>
      <c r="F26" s="174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83</v>
      </c>
      <c r="C27" s="163">
        <v>1.18</v>
      </c>
      <c r="D27" s="95">
        <v>171.25</v>
      </c>
      <c r="E27" s="163">
        <f>C27/D86</f>
        <v>1.3409090909090908</v>
      </c>
      <c r="F27" s="95">
        <f>D27/D86</f>
        <v>194.60227272727272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99</v>
      </c>
      <c r="C28" s="163">
        <v>1.15</v>
      </c>
      <c r="D28" s="13">
        <v>175.75</v>
      </c>
      <c r="E28" s="163">
        <f>C28/D86</f>
        <v>1.3068181818181817</v>
      </c>
      <c r="F28" s="95">
        <f>D28/D86</f>
        <v>199.7159090909091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106</v>
      </c>
      <c r="C29" s="163">
        <v>0.84</v>
      </c>
      <c r="D29" s="13">
        <v>179.25</v>
      </c>
      <c r="E29" s="163">
        <f>C29/D86</f>
        <v>0.9545454545454545</v>
      </c>
      <c r="F29" s="95">
        <f>D29/D86</f>
        <v>203.6931818181818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11</v>
      </c>
      <c r="C31" s="170" t="s">
        <v>12</v>
      </c>
      <c r="D31" s="170"/>
      <c r="E31" s="170" t="s">
        <v>10</v>
      </c>
      <c r="F31" s="170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13</v>
      </c>
      <c r="C32" s="163">
        <v>0.86</v>
      </c>
      <c r="D32" s="13">
        <v>382.5</v>
      </c>
      <c r="E32" s="163">
        <f>C32/D86</f>
        <v>0.9772727272727273</v>
      </c>
      <c r="F32" s="95">
        <f>D32/D86</f>
        <v>434.65909090909093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86</v>
      </c>
      <c r="C33" s="163">
        <v>0.85</v>
      </c>
      <c r="D33" s="13">
        <v>385.5</v>
      </c>
      <c r="E33" s="163">
        <f>C33/$D$86</f>
        <v>0.9659090909090908</v>
      </c>
      <c r="F33" s="95">
        <f>D33/$D$86</f>
        <v>438.0681818181818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104</v>
      </c>
      <c r="C34" s="163">
        <v>0.72</v>
      </c>
      <c r="D34" s="89">
        <v>387</v>
      </c>
      <c r="E34" s="163">
        <f>C34/$D$86</f>
        <v>0.8181818181818181</v>
      </c>
      <c r="F34" s="95">
        <f>D34/$D$86</f>
        <v>439.77272727272725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14</v>
      </c>
      <c r="C36" s="171" t="s">
        <v>5</v>
      </c>
      <c r="D36" s="172"/>
      <c r="E36" s="171" t="s">
        <v>6</v>
      </c>
      <c r="F36" s="172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92</v>
      </c>
      <c r="C37" s="162">
        <v>0.056</v>
      </c>
      <c r="D37" s="99">
        <v>1.94</v>
      </c>
      <c r="E37" s="162">
        <f aca="true" t="shared" si="3" ref="E37:F39">C37*58.0164</f>
        <v>3.2489184</v>
      </c>
      <c r="F37" s="95">
        <f t="shared" si="3"/>
        <v>112.55181599999999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100</v>
      </c>
      <c r="C38" s="162">
        <v>0.056</v>
      </c>
      <c r="D38" s="99">
        <v>2.064</v>
      </c>
      <c r="E38" s="162">
        <f t="shared" si="3"/>
        <v>3.2489184</v>
      </c>
      <c r="F38" s="95">
        <f t="shared" si="3"/>
        <v>119.7458496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107</v>
      </c>
      <c r="C39" s="162">
        <v>0.062</v>
      </c>
      <c r="D39" s="99">
        <v>2.2</v>
      </c>
      <c r="E39" s="162">
        <f t="shared" si="3"/>
        <v>3.5970168</v>
      </c>
      <c r="F39" s="95">
        <f t="shared" si="3"/>
        <v>127.63608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4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15</v>
      </c>
      <c r="C41" s="171" t="s">
        <v>5</v>
      </c>
      <c r="D41" s="172"/>
      <c r="E41" s="171" t="s">
        <v>6</v>
      </c>
      <c r="F41" s="172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92</v>
      </c>
      <c r="C42" s="162">
        <v>0.062</v>
      </c>
      <c r="D42" s="99">
        <v>11.39</v>
      </c>
      <c r="E42" s="162">
        <f aca="true" t="shared" si="4" ref="E42:F44">C42*36.7437</f>
        <v>2.2781094</v>
      </c>
      <c r="F42" s="95">
        <f t="shared" si="4"/>
        <v>418.510743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101</v>
      </c>
      <c r="C43" s="162">
        <v>0.114</v>
      </c>
      <c r="D43" s="99">
        <v>11.336</v>
      </c>
      <c r="E43" s="162">
        <f t="shared" si="4"/>
        <v>4.1887818</v>
      </c>
      <c r="F43" s="95">
        <f t="shared" si="4"/>
        <v>416.52658319999995</v>
      </c>
      <c r="G43" s="28"/>
      <c r="H43" s="26"/>
      <c r="K43" s="25"/>
      <c r="L43" s="25"/>
      <c r="M43" s="25"/>
    </row>
    <row r="44" spans="2:13" s="6" customFormat="1" ht="15">
      <c r="B44" s="27" t="s">
        <v>100</v>
      </c>
      <c r="C44" s="162">
        <v>0.166</v>
      </c>
      <c r="D44" s="99">
        <v>11.176</v>
      </c>
      <c r="E44" s="162">
        <f t="shared" si="4"/>
        <v>6.099454199999999</v>
      </c>
      <c r="F44" s="95">
        <f t="shared" si="4"/>
        <v>410.64759119999997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15</v>
      </c>
      <c r="C46" s="170" t="s">
        <v>88</v>
      </c>
      <c r="D46" s="170"/>
      <c r="E46" s="173" t="s">
        <v>6</v>
      </c>
      <c r="F46" s="174"/>
      <c r="G46" s="32"/>
      <c r="H46" s="32"/>
      <c r="I46" s="24"/>
      <c r="K46" s="25"/>
      <c r="L46" s="25"/>
      <c r="M46" s="25"/>
    </row>
    <row r="47" spans="2:13" s="6" customFormat="1" ht="15">
      <c r="B47" s="125" t="s">
        <v>90</v>
      </c>
      <c r="C47" s="166">
        <v>0</v>
      </c>
      <c r="D47" s="126">
        <v>40500</v>
      </c>
      <c r="E47" s="167">
        <f aca="true" t="shared" si="5" ref="E47:F49">C47/$D$87</f>
        <v>0</v>
      </c>
      <c r="F47" s="95">
        <f t="shared" si="5"/>
        <v>376.2891387159714</v>
      </c>
      <c r="G47" s="32"/>
      <c r="H47" s="32"/>
      <c r="I47" s="24"/>
      <c r="K47" s="25"/>
      <c r="L47" s="25"/>
      <c r="M47" s="25"/>
    </row>
    <row r="48" spans="2:13" s="6" customFormat="1" ht="15">
      <c r="B48" s="125" t="s">
        <v>96</v>
      </c>
      <c r="C48" s="191">
        <v>1200</v>
      </c>
      <c r="D48" s="121">
        <v>44800</v>
      </c>
      <c r="E48" s="164">
        <f t="shared" si="5"/>
        <v>11.14930781380656</v>
      </c>
      <c r="F48" s="95">
        <f t="shared" si="5"/>
        <v>416.2408250487782</v>
      </c>
      <c r="G48" s="32"/>
      <c r="H48" s="32"/>
      <c r="I48" s="24"/>
      <c r="K48" s="25"/>
      <c r="L48" s="25"/>
      <c r="M48" s="25"/>
    </row>
    <row r="49" spans="2:13" s="6" customFormat="1" ht="15">
      <c r="B49" s="27" t="s">
        <v>103</v>
      </c>
      <c r="C49" s="191">
        <v>550</v>
      </c>
      <c r="D49" s="121">
        <v>48010</v>
      </c>
      <c r="E49" s="164">
        <f t="shared" si="5"/>
        <v>5.11009941466134</v>
      </c>
      <c r="F49" s="95">
        <f t="shared" si="5"/>
        <v>446.0652234507108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16</v>
      </c>
      <c r="C51" s="171" t="s">
        <v>17</v>
      </c>
      <c r="D51" s="172"/>
      <c r="E51" s="171" t="s">
        <v>6</v>
      </c>
      <c r="F51" s="172"/>
      <c r="G51" s="32"/>
      <c r="H51" s="32"/>
      <c r="I51" s="24"/>
      <c r="J51" s="6"/>
    </row>
    <row r="52" spans="2:13" s="24" customFormat="1" ht="15.75" thickBot="1">
      <c r="B52" s="27" t="s">
        <v>92</v>
      </c>
      <c r="C52" s="164">
        <v>2.6</v>
      </c>
      <c r="D52" s="100">
        <v>412.9</v>
      </c>
      <c r="E52" s="164">
        <f aca="true" t="shared" si="6" ref="E52:F54">C52*1.1023</f>
        <v>2.8659800000000004</v>
      </c>
      <c r="F52" s="100">
        <f t="shared" si="6"/>
        <v>455.13967</v>
      </c>
      <c r="G52" s="28"/>
      <c r="H52" s="26"/>
      <c r="K52" s="6"/>
      <c r="L52" s="6"/>
      <c r="M52" s="6"/>
    </row>
    <row r="53" spans="2:19" s="24" customFormat="1" ht="15.75" thickBot="1">
      <c r="B53" s="27" t="s">
        <v>101</v>
      </c>
      <c r="C53" s="162">
        <v>3.4</v>
      </c>
      <c r="D53" s="100">
        <v>401.5</v>
      </c>
      <c r="E53" s="162">
        <f t="shared" si="6"/>
        <v>3.74782</v>
      </c>
      <c r="F53" s="100">
        <f t="shared" si="6"/>
        <v>442.57345000000004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100</v>
      </c>
      <c r="C54" s="162">
        <v>4.4</v>
      </c>
      <c r="D54" s="147">
        <v>394.3</v>
      </c>
      <c r="E54" s="162">
        <f t="shared" si="6"/>
        <v>4.85012</v>
      </c>
      <c r="F54" s="100">
        <f t="shared" si="6"/>
        <v>434.63689000000005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18</v>
      </c>
      <c r="C56" s="171" t="s">
        <v>19</v>
      </c>
      <c r="D56" s="172"/>
      <c r="E56" s="171" t="s">
        <v>20</v>
      </c>
      <c r="F56" s="172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92</v>
      </c>
      <c r="C57" s="163">
        <v>0.25</v>
      </c>
      <c r="D57" s="95">
        <v>32.57</v>
      </c>
      <c r="E57" s="163">
        <f aca="true" t="shared" si="7" ref="E57:F59">C57/454*1000</f>
        <v>0.5506607929515419</v>
      </c>
      <c r="F57" s="95">
        <f t="shared" si="7"/>
        <v>71.74008810572688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101</v>
      </c>
      <c r="C58" s="163">
        <v>0.25</v>
      </c>
      <c r="D58" s="95">
        <v>32.6</v>
      </c>
      <c r="E58" s="163">
        <f t="shared" si="7"/>
        <v>0.5506607929515419</v>
      </c>
      <c r="F58" s="95">
        <f t="shared" si="7"/>
        <v>71.80616740088105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100</v>
      </c>
      <c r="C59" s="163">
        <v>0.25</v>
      </c>
      <c r="D59" s="95">
        <v>32.7</v>
      </c>
      <c r="E59" s="163">
        <f t="shared" si="7"/>
        <v>0.5506607929515419</v>
      </c>
      <c r="F59" s="95">
        <f t="shared" si="7"/>
        <v>72.02643171806169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21</v>
      </c>
      <c r="C61" s="171" t="s">
        <v>22</v>
      </c>
      <c r="D61" s="172"/>
      <c r="E61" s="171" t="s">
        <v>6</v>
      </c>
      <c r="F61" s="172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92</v>
      </c>
      <c r="C62" s="162">
        <v>0.335</v>
      </c>
      <c r="D62" s="99">
        <v>11.68</v>
      </c>
      <c r="E62" s="162">
        <f aca="true" t="shared" si="8" ref="E62:F64">C62*22.0462</f>
        <v>7.385477</v>
      </c>
      <c r="F62" s="95">
        <f t="shared" si="8"/>
        <v>257.499616</v>
      </c>
      <c r="G62" s="28"/>
      <c r="H62" s="26"/>
      <c r="I62" s="84"/>
      <c r="J62" s="84"/>
      <c r="K62" s="66"/>
      <c r="L62" s="148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100</v>
      </c>
      <c r="C63" s="162">
        <v>0.345</v>
      </c>
      <c r="D63" s="99">
        <v>11.96</v>
      </c>
      <c r="E63" s="162">
        <f t="shared" si="8"/>
        <v>7.605938999999999</v>
      </c>
      <c r="F63" s="95">
        <f t="shared" si="8"/>
        <v>263.672552</v>
      </c>
      <c r="G63" s="26"/>
      <c r="H63" s="26"/>
      <c r="I63" s="85"/>
      <c r="J63" s="149"/>
      <c r="K63" s="150"/>
      <c r="L63" s="149"/>
      <c r="M63" s="149"/>
      <c r="N63" s="149"/>
      <c r="O63" s="149"/>
      <c r="P63" s="149"/>
      <c r="Q63" s="149"/>
      <c r="R63" s="149"/>
      <c r="S63" s="151"/>
      <c r="T63" s="151"/>
      <c r="U63" s="151"/>
      <c r="V63" s="151"/>
      <c r="W63" s="149"/>
      <c r="X63" s="66"/>
    </row>
    <row r="64" spans="2:24" ht="15">
      <c r="B64" s="27" t="s">
        <v>108</v>
      </c>
      <c r="C64" s="162">
        <v>0.325</v>
      </c>
      <c r="D64" s="127">
        <v>12.18</v>
      </c>
      <c r="E64" s="162">
        <f t="shared" si="8"/>
        <v>7.1650149999999995</v>
      </c>
      <c r="F64" s="95">
        <f t="shared" si="8"/>
        <v>268.522716</v>
      </c>
      <c r="G64" s="26"/>
      <c r="H64" s="145"/>
      <c r="I64" s="145"/>
      <c r="J64" s="152"/>
      <c r="K64" s="152"/>
      <c r="L64" s="152"/>
      <c r="M64" s="152"/>
      <c r="N64" s="152"/>
      <c r="O64" s="152"/>
      <c r="P64" s="152"/>
      <c r="Q64" s="149"/>
      <c r="R64" s="149"/>
      <c r="S64" s="153"/>
      <c r="T64" s="153"/>
      <c r="U64" s="153"/>
      <c r="V64" s="151"/>
      <c r="W64" s="149"/>
      <c r="X64" s="66"/>
    </row>
    <row r="65" spans="2:24" ht="15">
      <c r="B65" s="72"/>
      <c r="C65" s="93"/>
      <c r="D65" s="94"/>
      <c r="E65" s="124"/>
      <c r="F65" s="94"/>
      <c r="G65" s="26"/>
      <c r="H65" s="145"/>
      <c r="I65" s="146"/>
      <c r="J65" s="154"/>
      <c r="K65" s="152"/>
      <c r="L65" s="152"/>
      <c r="M65" s="152"/>
      <c r="N65" s="152"/>
      <c r="O65" s="152"/>
      <c r="P65" s="152"/>
      <c r="Q65" s="149"/>
      <c r="R65" s="149"/>
      <c r="S65" s="153"/>
      <c r="T65" s="153"/>
      <c r="U65" s="153"/>
      <c r="V65" s="151"/>
      <c r="W65" s="149"/>
      <c r="X65" s="66"/>
    </row>
    <row r="66" spans="2:25" ht="15.75" customHeight="1">
      <c r="B66" s="29" t="s">
        <v>23</v>
      </c>
      <c r="C66" s="171" t="s">
        <v>24</v>
      </c>
      <c r="D66" s="172"/>
      <c r="E66" s="171" t="s">
        <v>25</v>
      </c>
      <c r="F66" s="172"/>
      <c r="H66" s="145"/>
      <c r="I66" s="146"/>
      <c r="J66" s="152"/>
      <c r="K66" s="154"/>
      <c r="L66" s="152"/>
      <c r="M66" s="152"/>
      <c r="N66" s="152"/>
      <c r="O66" s="152"/>
      <c r="P66" s="152"/>
      <c r="Q66" s="149"/>
      <c r="R66" s="149"/>
      <c r="S66" s="153"/>
      <c r="T66" s="153"/>
      <c r="U66" s="153"/>
      <c r="V66" s="151"/>
      <c r="W66" s="149"/>
      <c r="X66" s="66"/>
      <c r="Y66" s="48"/>
    </row>
    <row r="67" spans="2:25" s="6" customFormat="1" ht="15.75" customHeight="1">
      <c r="B67" s="27" t="s">
        <v>98</v>
      </c>
      <c r="C67" s="162">
        <v>0.037</v>
      </c>
      <c r="D67" s="99">
        <v>1.702</v>
      </c>
      <c r="E67" s="162">
        <f aca="true" t="shared" si="9" ref="E67:F69">C67/3.785</f>
        <v>0.009775429326287978</v>
      </c>
      <c r="F67" s="95">
        <f t="shared" si="9"/>
        <v>0.449669749009247</v>
      </c>
      <c r="G67" s="28"/>
      <c r="H67" s="145"/>
      <c r="I67" s="146"/>
      <c r="J67" s="152"/>
      <c r="K67" s="152"/>
      <c r="L67" s="154"/>
      <c r="M67" s="152"/>
      <c r="N67" s="152"/>
      <c r="O67" s="152"/>
      <c r="P67" s="152"/>
      <c r="Q67" s="149"/>
      <c r="R67" s="149"/>
      <c r="S67" s="153"/>
      <c r="T67" s="153"/>
      <c r="U67" s="153"/>
      <c r="V67" s="151"/>
      <c r="W67" s="149"/>
      <c r="X67" s="66"/>
      <c r="Y67" s="47"/>
    </row>
    <row r="68" spans="2:25" s="6" customFormat="1" ht="16.5" customHeight="1">
      <c r="B68" s="27" t="s">
        <v>92</v>
      </c>
      <c r="C68" s="162">
        <v>0.037</v>
      </c>
      <c r="D68" s="99">
        <v>1.685</v>
      </c>
      <c r="E68" s="162">
        <f t="shared" si="9"/>
        <v>0.009775429326287978</v>
      </c>
      <c r="F68" s="95">
        <f t="shared" si="9"/>
        <v>0.4451783355350066</v>
      </c>
      <c r="G68" s="26"/>
      <c r="H68" s="145"/>
      <c r="I68" s="146"/>
      <c r="J68" s="152"/>
      <c r="K68" s="152"/>
      <c r="L68" s="152"/>
      <c r="M68" s="154"/>
      <c r="N68" s="152"/>
      <c r="O68" s="152"/>
      <c r="P68" s="152"/>
      <c r="Q68" s="149"/>
      <c r="R68" s="149"/>
      <c r="S68" s="153"/>
      <c r="T68" s="153"/>
      <c r="U68" s="153"/>
      <c r="V68" s="155"/>
      <c r="W68" s="149"/>
      <c r="X68" s="66"/>
      <c r="Y68" s="47"/>
    </row>
    <row r="69" spans="2:25" s="6" customFormat="1" ht="16.5" customHeight="1">
      <c r="B69" s="27" t="s">
        <v>101</v>
      </c>
      <c r="C69" s="162">
        <v>0.037</v>
      </c>
      <c r="D69" s="99">
        <v>1.656</v>
      </c>
      <c r="E69" s="162">
        <f t="shared" si="9"/>
        <v>0.009775429326287978</v>
      </c>
      <c r="F69" s="95">
        <f t="shared" si="9"/>
        <v>0.4375165125495376</v>
      </c>
      <c r="G69" s="26"/>
      <c r="H69" s="145"/>
      <c r="I69" s="146"/>
      <c r="J69" s="152"/>
      <c r="K69" s="152"/>
      <c r="L69" s="152"/>
      <c r="M69" s="152"/>
      <c r="N69" s="154"/>
      <c r="O69" s="152"/>
      <c r="P69" s="152"/>
      <c r="Q69" s="150"/>
      <c r="R69" s="149"/>
      <c r="S69" s="153"/>
      <c r="T69" s="153"/>
      <c r="U69" s="153"/>
      <c r="V69" s="155"/>
      <c r="W69" s="149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5"/>
      <c r="I70" s="146"/>
      <c r="J70" s="152"/>
      <c r="K70" s="152"/>
      <c r="L70" s="152"/>
      <c r="M70" s="152"/>
      <c r="N70" s="152"/>
      <c r="O70" s="154"/>
      <c r="P70" s="152"/>
      <c r="Q70" s="149"/>
      <c r="R70" s="149"/>
      <c r="S70" s="156"/>
      <c r="T70" s="157"/>
      <c r="U70" s="153"/>
      <c r="V70" s="151"/>
      <c r="W70" s="158"/>
      <c r="X70" s="66"/>
      <c r="Y70" s="48"/>
    </row>
    <row r="71" spans="2:25" ht="15.75" customHeight="1">
      <c r="B71" s="29" t="s">
        <v>26</v>
      </c>
      <c r="C71" s="171" t="s">
        <v>27</v>
      </c>
      <c r="D71" s="172"/>
      <c r="E71" s="171" t="s">
        <v>28</v>
      </c>
      <c r="F71" s="172"/>
      <c r="G71" s="34"/>
      <c r="H71" s="145"/>
      <c r="I71" s="146"/>
      <c r="J71" s="152"/>
      <c r="K71" s="152"/>
      <c r="L71" s="152"/>
      <c r="M71" s="152"/>
      <c r="N71" s="152"/>
      <c r="O71" s="152"/>
      <c r="P71" s="154"/>
      <c r="Q71" s="149"/>
      <c r="R71" s="149"/>
      <c r="S71" s="149"/>
      <c r="T71" s="157"/>
      <c r="U71" s="153"/>
      <c r="V71" s="151"/>
      <c r="W71" s="149"/>
      <c r="X71" s="65"/>
      <c r="Y71" s="48"/>
    </row>
    <row r="72" spans="2:25" s="6" customFormat="1" ht="15.75">
      <c r="B72" s="27" t="s">
        <v>98</v>
      </c>
      <c r="C72" s="192">
        <v>0.004</v>
      </c>
      <c r="D72" s="103">
        <v>0.806</v>
      </c>
      <c r="E72" s="192">
        <f>C72/454*100</f>
        <v>0.0008810572687224669</v>
      </c>
      <c r="F72" s="101">
        <f>D72/454*1000</f>
        <v>1.775330396475771</v>
      </c>
      <c r="G72" s="26"/>
      <c r="H72" s="26"/>
      <c r="I72" s="85"/>
      <c r="J72" s="149"/>
      <c r="K72" s="149"/>
      <c r="L72" s="149"/>
      <c r="M72" s="149"/>
      <c r="N72" s="149"/>
      <c r="O72" s="149"/>
      <c r="P72" s="150"/>
      <c r="Q72" s="149"/>
      <c r="R72" s="149"/>
      <c r="S72" s="149"/>
      <c r="T72" s="149"/>
      <c r="U72" s="153"/>
      <c r="V72" s="151"/>
      <c r="W72" s="151"/>
      <c r="X72" s="73"/>
      <c r="Y72" s="47"/>
    </row>
    <row r="73" spans="2:25" s="6" customFormat="1" ht="16.5" customHeight="1">
      <c r="B73" s="27" t="s">
        <v>92</v>
      </c>
      <c r="C73" s="168">
        <v>0.0005</v>
      </c>
      <c r="D73" s="103">
        <v>0.87</v>
      </c>
      <c r="E73" s="168">
        <f>C73/454*100</f>
        <v>0.00011013215859030836</v>
      </c>
      <c r="F73" s="101">
        <f>D73/454*1000</f>
        <v>1.9162995594713657</v>
      </c>
      <c r="G73" s="26"/>
      <c r="H73" s="26"/>
      <c r="I73" s="85"/>
      <c r="J73" s="149"/>
      <c r="K73" s="149"/>
      <c r="L73" s="149"/>
      <c r="M73" s="149"/>
      <c r="N73" s="149"/>
      <c r="O73" s="149"/>
      <c r="P73" s="149"/>
      <c r="Q73" s="150"/>
      <c r="R73" s="149"/>
      <c r="S73" s="149"/>
      <c r="T73" s="149"/>
      <c r="U73" s="153"/>
      <c r="V73" s="151"/>
      <c r="W73" s="151"/>
      <c r="X73" s="73"/>
      <c r="Y73" s="47"/>
    </row>
    <row r="74" spans="2:25" s="6" customFormat="1" ht="15.75">
      <c r="B74" s="27" t="s">
        <v>101</v>
      </c>
      <c r="C74" s="168">
        <v>0.0005</v>
      </c>
      <c r="D74" s="103">
        <v>0.92025</v>
      </c>
      <c r="E74" s="168">
        <f>C74/454*100</f>
        <v>0.00011013215859030836</v>
      </c>
      <c r="F74" s="101">
        <f>D74/454*1000</f>
        <v>2.0269823788546257</v>
      </c>
      <c r="G74" s="28"/>
      <c r="H74" s="26"/>
      <c r="I74" s="85"/>
      <c r="J74" s="149"/>
      <c r="K74" s="149"/>
      <c r="L74" s="149"/>
      <c r="M74" s="149"/>
      <c r="N74" s="149"/>
      <c r="O74" s="149"/>
      <c r="P74" s="149"/>
      <c r="Q74" s="149"/>
      <c r="R74" s="150"/>
      <c r="S74" s="149"/>
      <c r="T74" s="149"/>
      <c r="U74" s="153"/>
      <c r="V74" s="155"/>
      <c r="W74" s="149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29</v>
      </c>
      <c r="C76" s="180" t="s">
        <v>27</v>
      </c>
      <c r="D76" s="180"/>
      <c r="E76" s="171" t="s">
        <v>30</v>
      </c>
      <c r="F76" s="172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93</v>
      </c>
      <c r="C77" s="169">
        <v>0.0003</v>
      </c>
      <c r="D77" s="128">
        <v>0.1875</v>
      </c>
      <c r="E77" s="169">
        <f aca="true" t="shared" si="10" ref="E77:F79">C77/454*1000000</f>
        <v>0.6607929515418502</v>
      </c>
      <c r="F77" s="95">
        <f t="shared" si="10"/>
        <v>412.9955947136564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97</v>
      </c>
      <c r="C78" s="169">
        <v>0.0009</v>
      </c>
      <c r="D78" s="128">
        <v>0.1887</v>
      </c>
      <c r="E78" s="169">
        <f t="shared" si="10"/>
        <v>1.9823788546255507</v>
      </c>
      <c r="F78" s="95">
        <f t="shared" si="10"/>
        <v>415.63876651982383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105</v>
      </c>
      <c r="C79" s="169">
        <v>0.0016</v>
      </c>
      <c r="D79" s="128" t="s">
        <v>84</v>
      </c>
      <c r="E79" s="169">
        <f t="shared" si="10"/>
        <v>3.524229074889868</v>
      </c>
      <c r="F79" s="95" t="s">
        <v>84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31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32</v>
      </c>
      <c r="E84" s="44" t="s">
        <v>33</v>
      </c>
      <c r="F84" s="44" t="s">
        <v>34</v>
      </c>
      <c r="G84" s="44" t="s">
        <v>35</v>
      </c>
      <c r="H84" s="44" t="s">
        <v>36</v>
      </c>
      <c r="I84" s="44" t="s">
        <v>37</v>
      </c>
      <c r="J84" s="44" t="s">
        <v>38</v>
      </c>
      <c r="K84" s="44" t="s">
        <v>39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40</v>
      </c>
      <c r="D85" s="159" t="s">
        <v>84</v>
      </c>
      <c r="E85" s="160">
        <v>1.1363</v>
      </c>
      <c r="F85" s="160">
        <v>0.0093</v>
      </c>
      <c r="G85" s="160">
        <v>1.4526</v>
      </c>
      <c r="H85" s="160">
        <v>1.0299</v>
      </c>
      <c r="I85" s="160">
        <v>0.7808</v>
      </c>
      <c r="J85" s="160">
        <v>0.7436</v>
      </c>
      <c r="K85" s="160">
        <v>0.1287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41</v>
      </c>
      <c r="D86" s="161">
        <v>0.88</v>
      </c>
      <c r="E86" s="161" t="s">
        <v>84</v>
      </c>
      <c r="F86" s="161">
        <v>0.0082</v>
      </c>
      <c r="G86" s="161">
        <v>1.2784</v>
      </c>
      <c r="H86" s="161">
        <v>0.9063</v>
      </c>
      <c r="I86" s="161">
        <v>0.6872</v>
      </c>
      <c r="J86" s="161">
        <v>0.6544</v>
      </c>
      <c r="K86" s="161">
        <v>0.1133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42</v>
      </c>
      <c r="D87" s="160">
        <v>107.63</v>
      </c>
      <c r="E87" s="160">
        <v>122.3</v>
      </c>
      <c r="F87" s="160" t="s">
        <v>84</v>
      </c>
      <c r="G87" s="160">
        <v>156.3433</v>
      </c>
      <c r="H87" s="160">
        <v>110.8445</v>
      </c>
      <c r="I87" s="160">
        <v>84.04</v>
      </c>
      <c r="J87" s="160">
        <v>80.0337</v>
      </c>
      <c r="K87" s="160">
        <v>13.8561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43</v>
      </c>
      <c r="D88" s="161">
        <v>0.6884</v>
      </c>
      <c r="E88" s="161">
        <v>0.7823</v>
      </c>
      <c r="F88" s="161">
        <v>0.0064</v>
      </c>
      <c r="G88" s="161" t="s">
        <v>84</v>
      </c>
      <c r="H88" s="161">
        <v>0.709</v>
      </c>
      <c r="I88" s="161">
        <v>0.5375</v>
      </c>
      <c r="J88" s="161">
        <v>0.5119</v>
      </c>
      <c r="K88" s="161">
        <v>0.0886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44</v>
      </c>
      <c r="D89" s="160">
        <v>0.971</v>
      </c>
      <c r="E89" s="160">
        <v>1.1033</v>
      </c>
      <c r="F89" s="160">
        <v>0.009</v>
      </c>
      <c r="G89" s="160">
        <v>1.4105</v>
      </c>
      <c r="H89" s="160" t="s">
        <v>84</v>
      </c>
      <c r="I89" s="160">
        <v>0.7582</v>
      </c>
      <c r="J89" s="160">
        <v>0.722</v>
      </c>
      <c r="K89" s="160">
        <v>0.125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45</v>
      </c>
      <c r="D90" s="161">
        <v>1.2807</v>
      </c>
      <c r="E90" s="161">
        <v>1.4553</v>
      </c>
      <c r="F90" s="161">
        <v>0.0119</v>
      </c>
      <c r="G90" s="161">
        <v>1.8603</v>
      </c>
      <c r="H90" s="161">
        <v>1.3189</v>
      </c>
      <c r="I90" s="161" t="s">
        <v>84</v>
      </c>
      <c r="J90" s="161">
        <v>0.9523</v>
      </c>
      <c r="K90" s="161">
        <v>0.1649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46</v>
      </c>
      <c r="D91" s="160">
        <v>1.3448</v>
      </c>
      <c r="E91" s="160">
        <v>1.5281</v>
      </c>
      <c r="F91" s="160">
        <v>0.0125</v>
      </c>
      <c r="G91" s="160">
        <v>1.9535</v>
      </c>
      <c r="H91" s="160">
        <v>1.385</v>
      </c>
      <c r="I91" s="160">
        <v>1.0501</v>
      </c>
      <c r="J91" s="160" t="s">
        <v>84</v>
      </c>
      <c r="K91" s="160">
        <v>0.1731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47</v>
      </c>
      <c r="D92" s="161">
        <v>7.7677</v>
      </c>
      <c r="E92" s="161">
        <v>8.8264</v>
      </c>
      <c r="F92" s="161">
        <v>0.0722</v>
      </c>
      <c r="G92" s="161">
        <v>11.2834</v>
      </c>
      <c r="H92" s="161">
        <v>7.9997</v>
      </c>
      <c r="I92" s="161">
        <v>6.0652</v>
      </c>
      <c r="J92" s="161">
        <v>5.7761</v>
      </c>
      <c r="K92" s="161" t="s">
        <v>84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48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94</v>
      </c>
      <c r="E95" s="40"/>
      <c r="F95" s="129"/>
      <c r="G95" s="130"/>
      <c r="H95" s="130"/>
      <c r="I95" s="129"/>
      <c r="J95" s="129"/>
      <c r="K95" s="131"/>
      <c r="L95" s="131"/>
      <c r="M95" s="132"/>
      <c r="N95" s="132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49</v>
      </c>
      <c r="E96" s="40"/>
      <c r="F96" s="133"/>
      <c r="G96" s="134"/>
      <c r="H96" s="135"/>
      <c r="I96" s="129"/>
      <c r="J96" s="129"/>
      <c r="K96" s="136"/>
      <c r="L96" s="136"/>
      <c r="M96" s="137"/>
      <c r="N96" s="138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91</v>
      </c>
      <c r="E97" s="40"/>
      <c r="F97" s="133"/>
      <c r="G97" s="134"/>
      <c r="H97" s="135"/>
      <c r="I97" s="129"/>
      <c r="J97" s="129"/>
      <c r="K97" s="136"/>
      <c r="L97" s="136"/>
      <c r="M97" s="137"/>
      <c r="N97" s="138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50</v>
      </c>
      <c r="E98" s="40"/>
      <c r="F98" s="139"/>
      <c r="G98" s="130"/>
      <c r="H98" s="130"/>
      <c r="I98" s="129"/>
      <c r="J98" s="129"/>
      <c r="K98" s="136"/>
      <c r="L98" s="136"/>
      <c r="M98" s="140"/>
      <c r="N98" s="141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51</v>
      </c>
      <c r="E99" s="40"/>
      <c r="F99" s="129"/>
      <c r="G99" s="130"/>
      <c r="H99" s="130"/>
      <c r="I99" s="129"/>
      <c r="J99" s="129"/>
      <c r="K99" s="136"/>
      <c r="L99" s="140"/>
      <c r="M99" s="141"/>
      <c r="N99" s="140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52</v>
      </c>
      <c r="E100" s="40"/>
      <c r="F100" s="129"/>
      <c r="G100" s="130"/>
      <c r="H100" s="130"/>
      <c r="I100" s="129"/>
      <c r="J100" s="129"/>
      <c r="K100" s="136"/>
      <c r="L100" s="141"/>
      <c r="M100" s="141"/>
      <c r="N100" s="141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53</v>
      </c>
      <c r="F101" s="131"/>
      <c r="G101" s="142"/>
      <c r="H101" s="142"/>
      <c r="I101" s="143"/>
      <c r="J101" s="136"/>
      <c r="K101" s="136"/>
      <c r="L101" s="141"/>
      <c r="M101" s="141"/>
      <c r="N101" s="141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54</v>
      </c>
      <c r="F102" s="131"/>
      <c r="G102" s="142"/>
      <c r="H102" s="142"/>
      <c r="I102" s="143"/>
      <c r="J102" s="136"/>
      <c r="K102" s="144"/>
      <c r="L102" s="141"/>
      <c r="M102" s="140"/>
      <c r="N102" s="141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55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56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57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58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59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60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61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62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63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79" t="s">
        <v>64</v>
      </c>
      <c r="C114" s="179"/>
      <c r="D114" s="179"/>
      <c r="E114" s="179"/>
      <c r="F114" s="179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78" t="s">
        <v>65</v>
      </c>
      <c r="C115" s="178"/>
      <c r="D115" s="178"/>
      <c r="E115" s="178"/>
      <c r="F115" s="178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78" t="s">
        <v>66</v>
      </c>
      <c r="C116" s="178"/>
      <c r="D116" s="178"/>
      <c r="E116" s="178"/>
      <c r="F116" s="178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78" t="s">
        <v>67</v>
      </c>
      <c r="C117" s="178"/>
      <c r="D117" s="178"/>
      <c r="E117" s="178"/>
      <c r="F117" s="178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78" t="s">
        <v>68</v>
      </c>
      <c r="C118" s="178"/>
      <c r="D118" s="178"/>
      <c r="E118" s="178"/>
      <c r="F118" s="178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78" t="s">
        <v>69</v>
      </c>
      <c r="C119" s="178"/>
      <c r="D119" s="178"/>
      <c r="E119" s="178"/>
      <c r="F119" s="178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78" t="s">
        <v>70</v>
      </c>
      <c r="C120" s="178"/>
      <c r="D120" s="178"/>
      <c r="E120" s="178"/>
      <c r="F120" s="178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87" t="s">
        <v>71</v>
      </c>
      <c r="C121" s="187"/>
      <c r="D121" s="187"/>
      <c r="E121" s="187"/>
      <c r="F121" s="187"/>
    </row>
    <row r="123" spans="2:6" ht="15.75">
      <c r="B123" s="46" t="s">
        <v>72</v>
      </c>
      <c r="C123" s="185"/>
      <c r="D123" s="190"/>
      <c r="E123" s="190"/>
      <c r="F123" s="186"/>
    </row>
    <row r="124" spans="2:6" ht="30.75" customHeight="1">
      <c r="B124" s="46" t="s">
        <v>73</v>
      </c>
      <c r="C124" s="188" t="s">
        <v>74</v>
      </c>
      <c r="D124" s="188"/>
      <c r="E124" s="185" t="s">
        <v>75</v>
      </c>
      <c r="F124" s="186"/>
    </row>
    <row r="125" spans="2:6" ht="30.75" customHeight="1">
      <c r="B125" s="46" t="s">
        <v>76</v>
      </c>
      <c r="C125" s="188" t="s">
        <v>77</v>
      </c>
      <c r="D125" s="188"/>
      <c r="E125" s="185" t="s">
        <v>78</v>
      </c>
      <c r="F125" s="186"/>
    </row>
    <row r="126" spans="2:6" ht="15" customHeight="1">
      <c r="B126" s="189" t="s">
        <v>79</v>
      </c>
      <c r="C126" s="188" t="s">
        <v>80</v>
      </c>
      <c r="D126" s="188"/>
      <c r="E126" s="181" t="s">
        <v>81</v>
      </c>
      <c r="F126" s="182"/>
    </row>
    <row r="127" spans="2:6" ht="15" customHeight="1">
      <c r="B127" s="189"/>
      <c r="C127" s="188"/>
      <c r="D127" s="188"/>
      <c r="E127" s="183"/>
      <c r="F127" s="184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2016-06-07T06:17:46Z</dcterms:modified>
  <cp:category/>
  <cp:version/>
  <cp:contentType/>
  <cp:contentStatus/>
</cp:coreProperties>
</file>