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<sst xmlns="http://schemas.openxmlformats.org/spreadsheetml/2006/main" count="166" uniqueCount="107">
  <si>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</si>
  <si>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</si>
  <si>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</si>
  <si>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</si>
  <si>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</si>
  <si>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</si>
  <si>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</si>
  <si>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</si>
  <si>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</si>
  <si>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</si>
  <si>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</si>
  <si>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</si>
  <si>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</si>
  <si>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</si>
  <si>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</si>
  <si>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</si>
  <si>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</si>
  <si>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</si>
  <si>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</si>
  <si>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</si>
  <si>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</si>
  <si>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</si>
  <si>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</si>
  <si>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</si>
  <si>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</si>
  <si>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</si>
  <si>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</si>
  <si>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</si>
  <si>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</si>
  <si>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</si>
  <si>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</si>
  <si>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</si>
  <si>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</si>
  <si>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</si>
  <si>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</si>
  <si>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</si>
  <si>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</si>
  <si>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</si>
  <si>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</si>
  <si>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</si>
  <si>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</si>
  <si>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</si>
  <si>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</si>
  <si>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</si>
  <si>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</si>
  <si>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</si>
  <si>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</si>
  <si>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</si>
  <si>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</si>
  <si>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</si>
  <si>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</si>
  <si>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</si>
  <si>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</si>
  <si>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</si>
  <si>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</si>
  <si>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</si>
  <si>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</si>
  <si>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</si>
  <si>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</si>
  <si>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</si>
  <si>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</si>
  <si>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</si>
  <si>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</si>
  <si>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</si>
  <si>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</si>
  <si>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</si>
  <si>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</si>
  <si>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</si>
  <si>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</si>
  <si>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</si>
  <si>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</si>
  <si>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</si>
  <si>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</si>
  <si>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</si>
  <si>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</si>
  <si>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</si>
  <si>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</si>
  <si>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</si>
  <si>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</si>
  <si>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</si>
  <si>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</si>
  <si>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</si>
  <si>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</si>
  <si>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</si>
  <si>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</si>
  <si>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</si>
  <si>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</si>
  <si>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</si>
  <si>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-Травень '17</t>
  </si>
  <si>
    <t>CME - Березень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</si>
  <si>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</si>
  <si>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</si>
  <si>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</si>
  <si>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</si>
  <si>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</si>
  <si>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</si>
  <si>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</si>
  <si>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</si>
  <si>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</si>
  <si>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</si>
  <si>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</si>
  <si>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</si>
  <si>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</si>
  <si>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</si>
  <si>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</si>
  <si>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CME - Квітень '17</t>
  </si>
  <si>
    <t>6 лютого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</si>
</sst>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6" t="s">
        <v>106</v>
      </c>
      <c r="D4" s="167"/>
      <c r="E4" s="167"/>
      <c r="F4" s="16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2" t="s">
        <v>5</v>
      </c>
      <c r="D6" s="163"/>
      <c r="E6" s="161" t="s">
        <v>6</v>
      </c>
      <c r="F6" s="161"/>
      <c r="G6"/>
      <c r="H6"/>
      <c r="I6"/>
    </row>
    <row r="7" spans="2:6" s="6" customFormat="1" ht="15">
      <c r="B7" s="25" t="s">
        <v>89</v>
      </c>
      <c r="C7" s="138">
        <v>0.014</v>
      </c>
      <c r="D7" s="14">
        <v>3.636</v>
      </c>
      <c r="E7" s="138">
        <f aca="true" t="shared" si="0" ref="E7:F9">C7*39.3683</f>
        <v>0.5511562</v>
      </c>
      <c r="F7" s="13">
        <f t="shared" si="0"/>
        <v>143.1431388</v>
      </c>
    </row>
    <row r="8" spans="2:6" s="6" customFormat="1" ht="15">
      <c r="B8" s="25" t="s">
        <v>92</v>
      </c>
      <c r="C8" s="138">
        <v>0.014</v>
      </c>
      <c r="D8" s="14">
        <v>3.712</v>
      </c>
      <c r="E8" s="138">
        <f t="shared" si="0"/>
        <v>0.5511562</v>
      </c>
      <c r="F8" s="13">
        <f t="shared" si="0"/>
        <v>146.1351296</v>
      </c>
    </row>
    <row r="9" spans="2:17" s="6" customFormat="1" ht="15">
      <c r="B9" s="25" t="s">
        <v>99</v>
      </c>
      <c r="C9" s="138">
        <v>0.014</v>
      </c>
      <c r="D9" s="14">
        <v>3.784</v>
      </c>
      <c r="E9" s="138">
        <f t="shared" si="0"/>
        <v>0.5511562</v>
      </c>
      <c r="F9" s="13">
        <f t="shared" si="0"/>
        <v>148.9696472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1" t="s">
        <v>7</v>
      </c>
      <c r="D11" s="161"/>
      <c r="E11" s="162" t="s">
        <v>6</v>
      </c>
      <c r="F11" s="163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47">
        <v>0</v>
      </c>
      <c r="D12" s="13">
        <v>170.5</v>
      </c>
      <c r="E12" s="147">
        <f>C12/$D$86</f>
        <v>0</v>
      </c>
      <c r="F12" s="78">
        <f>D12/D86</f>
        <v>182.19705065184868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98</v>
      </c>
      <c r="C13" s="142">
        <v>0.15</v>
      </c>
      <c r="D13" s="13">
        <v>172</v>
      </c>
      <c r="E13" s="142">
        <f>C13/$D$86</f>
        <v>0.16029066039752085</v>
      </c>
      <c r="F13" s="78">
        <f>D13/D86</f>
        <v>183.7999572558239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96</v>
      </c>
      <c r="C14" s="147">
        <v>0</v>
      </c>
      <c r="D14" s="13">
        <v>174.75</v>
      </c>
      <c r="E14" s="147">
        <f>C14/$D$86</f>
        <v>0</v>
      </c>
      <c r="F14" s="78">
        <f>D14/D86</f>
        <v>186.73861936311178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1" t="s">
        <v>83</v>
      </c>
      <c r="D16" s="161"/>
      <c r="E16" s="162" t="s">
        <v>6</v>
      </c>
      <c r="F16" s="163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102</v>
      </c>
      <c r="C17" s="147">
        <v>0</v>
      </c>
      <c r="D17" s="101" t="s">
        <v>81</v>
      </c>
      <c r="E17" s="147">
        <f aca="true" t="shared" si="1" ref="E17:F19">C17/$D$87</f>
        <v>0</v>
      </c>
      <c r="F17" s="78" t="s">
        <v>81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101</v>
      </c>
      <c r="C18" s="142">
        <v>80</v>
      </c>
      <c r="D18" s="101">
        <v>20870</v>
      </c>
      <c r="E18" s="142">
        <f t="shared" si="1"/>
        <v>0.7145409074669525</v>
      </c>
      <c r="F18" s="78">
        <f t="shared" si="1"/>
        <v>186.40585923544123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42">
        <v>10</v>
      </c>
      <c r="D19" s="101">
        <v>21010</v>
      </c>
      <c r="E19" s="142">
        <f t="shared" si="1"/>
        <v>0.08931761343336907</v>
      </c>
      <c r="F19" s="78">
        <f t="shared" si="1"/>
        <v>187.6563058235084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143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2" t="s">
        <v>5</v>
      </c>
      <c r="D21" s="163"/>
      <c r="E21" s="161" t="s">
        <v>6</v>
      </c>
      <c r="F21" s="161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89</v>
      </c>
      <c r="C22" s="138">
        <v>0.076</v>
      </c>
      <c r="D22" s="14">
        <v>4.224</v>
      </c>
      <c r="E22" s="138">
        <f aca="true" t="shared" si="2" ref="E22:F24">C22*36.7437</f>
        <v>2.7925211999999995</v>
      </c>
      <c r="F22" s="13">
        <f t="shared" si="2"/>
        <v>155.20538879999998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92</v>
      </c>
      <c r="C23" s="138">
        <v>0.074</v>
      </c>
      <c r="D23" s="14">
        <v>4.35</v>
      </c>
      <c r="E23" s="138">
        <f t="shared" si="2"/>
        <v>2.7190337999999996</v>
      </c>
      <c r="F23" s="13">
        <f t="shared" si="2"/>
        <v>159.83509499999997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38">
        <v>0.074</v>
      </c>
      <c r="D24" s="105">
        <v>4.49</v>
      </c>
      <c r="E24" s="138">
        <f t="shared" si="2"/>
        <v>2.7190337999999996</v>
      </c>
      <c r="F24" s="13">
        <f t="shared" si="2"/>
        <v>164.979213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1" t="s">
        <v>9</v>
      </c>
      <c r="D26" s="161"/>
      <c r="E26" s="162" t="s">
        <v>10</v>
      </c>
      <c r="F26" s="163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90</v>
      </c>
      <c r="C27" s="139">
        <v>0.15</v>
      </c>
      <c r="D27" s="78">
        <v>169</v>
      </c>
      <c r="E27" s="139">
        <f>C27/$D$86</f>
        <v>0.16029066039752085</v>
      </c>
      <c r="F27" s="78">
        <f>D27/D86</f>
        <v>180.59414404787347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91</v>
      </c>
      <c r="C28" s="139">
        <v>0.15</v>
      </c>
      <c r="D28" s="13">
        <v>170.5</v>
      </c>
      <c r="E28" s="139">
        <f>C28/$D$86</f>
        <v>0.16029066039752085</v>
      </c>
      <c r="F28" s="78">
        <f>D28/D86</f>
        <v>182.19705065184868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103</v>
      </c>
      <c r="C29" s="139">
        <v>0.29</v>
      </c>
      <c r="D29" s="13">
        <v>171.5</v>
      </c>
      <c r="E29" s="139">
        <f>C29/$D$86</f>
        <v>0.3098952767685403</v>
      </c>
      <c r="F29" s="78">
        <f>D29/D86</f>
        <v>183.26565505449884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1" t="s">
        <v>12</v>
      </c>
      <c r="D31" s="161"/>
      <c r="E31" s="161" t="s">
        <v>10</v>
      </c>
      <c r="F31" s="16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0.48</v>
      </c>
      <c r="D32" s="13">
        <v>414.75</v>
      </c>
      <c r="E32" s="142">
        <f>C32/$D$86</f>
        <v>0.5129301132720667</v>
      </c>
      <c r="F32" s="78">
        <f>D32/D86</f>
        <v>443.2036759991451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91</v>
      </c>
      <c r="C33" s="139">
        <v>0.19</v>
      </c>
      <c r="D33" s="13">
        <v>385.75</v>
      </c>
      <c r="E33" s="139">
        <f>C33/$D$86</f>
        <v>0.2030348365035264</v>
      </c>
      <c r="F33" s="78">
        <f>D33/$D$86</f>
        <v>412.2141483222911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96</v>
      </c>
      <c r="C34" s="139">
        <v>0.32</v>
      </c>
      <c r="D34" s="72">
        <v>389.25</v>
      </c>
      <c r="E34" s="139">
        <f>C34/$D$86</f>
        <v>0.3419534088480445</v>
      </c>
      <c r="F34" s="78">
        <f>D34/$D$86</f>
        <v>415.9542637315666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4" t="s">
        <v>5</v>
      </c>
      <c r="D36" s="155"/>
      <c r="E36" s="154" t="s">
        <v>6</v>
      </c>
      <c r="F36" s="155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43">
        <v>0.024</v>
      </c>
      <c r="D37" s="82">
        <v>2.604</v>
      </c>
      <c r="E37" s="143">
        <f aca="true" t="shared" si="3" ref="E37:F39">C37*58.0164</f>
        <v>1.3923936</v>
      </c>
      <c r="F37" s="78">
        <f t="shared" si="3"/>
        <v>151.0747056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92</v>
      </c>
      <c r="C38" s="143">
        <v>0.016</v>
      </c>
      <c r="D38" s="82">
        <v>2.524</v>
      </c>
      <c r="E38" s="143">
        <f t="shared" si="3"/>
        <v>0.9282623999999999</v>
      </c>
      <c r="F38" s="78">
        <f t="shared" si="3"/>
        <v>146.4333936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43">
        <v>0.02</v>
      </c>
      <c r="D39" s="82">
        <v>2.494</v>
      </c>
      <c r="E39" s="143">
        <f t="shared" si="3"/>
        <v>1.160328</v>
      </c>
      <c r="F39" s="78">
        <f t="shared" si="3"/>
        <v>144.6929016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4" t="s">
        <v>5</v>
      </c>
      <c r="D41" s="155"/>
      <c r="E41" s="154" t="s">
        <v>6</v>
      </c>
      <c r="F41" s="155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3">
        <v>0.09</v>
      </c>
      <c r="D42" s="82">
        <v>10.36</v>
      </c>
      <c r="E42" s="143">
        <f aca="true" t="shared" si="4" ref="E42:F44">C42*36.7437</f>
        <v>3.3069329999999995</v>
      </c>
      <c r="F42" s="78">
        <f t="shared" si="4"/>
        <v>380.66473199999996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92</v>
      </c>
      <c r="C43" s="143">
        <v>0.09</v>
      </c>
      <c r="D43" s="82">
        <v>10.476</v>
      </c>
      <c r="E43" s="143">
        <f t="shared" si="4"/>
        <v>3.3069329999999995</v>
      </c>
      <c r="F43" s="78">
        <f t="shared" si="4"/>
        <v>384.9270012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99</v>
      </c>
      <c r="C44" s="143">
        <v>0.092</v>
      </c>
      <c r="D44" s="82">
        <v>10.56</v>
      </c>
      <c r="E44" s="143">
        <f t="shared" si="4"/>
        <v>3.3804203999999998</v>
      </c>
      <c r="F44" s="78">
        <f t="shared" si="4"/>
        <v>388.013472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1" t="s">
        <v>82</v>
      </c>
      <c r="D46" s="161"/>
      <c r="E46" s="162" t="s">
        <v>6</v>
      </c>
      <c r="F46" s="163"/>
      <c r="G46" s="24"/>
      <c r="H46" s="24"/>
      <c r="I46" s="24"/>
      <c r="K46" s="24"/>
      <c r="L46" s="24"/>
      <c r="M46" s="24"/>
    </row>
    <row r="47" spans="2:13" s="6" customFormat="1" ht="15">
      <c r="B47" s="25" t="s">
        <v>95</v>
      </c>
      <c r="C47" s="169">
        <v>0</v>
      </c>
      <c r="D47" s="102" t="s">
        <v>81</v>
      </c>
      <c r="E47" s="170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94</v>
      </c>
      <c r="C48" s="169">
        <v>0</v>
      </c>
      <c r="D48" s="102">
        <v>50310</v>
      </c>
      <c r="E48" s="170">
        <f t="shared" si="5"/>
        <v>0</v>
      </c>
      <c r="F48" s="78">
        <f t="shared" si="5"/>
        <v>449.35691318327974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46">
        <v>20</v>
      </c>
      <c r="D49" s="102">
        <v>48510</v>
      </c>
      <c r="E49" s="138">
        <f t="shared" si="5"/>
        <v>0.17863522686673813</v>
      </c>
      <c r="F49" s="78">
        <f t="shared" si="5"/>
        <v>433.27974276527334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3" customFormat="1" ht="15">
      <c r="B52" s="25" t="s">
        <v>89</v>
      </c>
      <c r="C52" s="143">
        <v>1.2</v>
      </c>
      <c r="D52" s="83">
        <v>333.5</v>
      </c>
      <c r="E52" s="143">
        <f aca="true" t="shared" si="6" ref="E52:F54">C52*1.1023</f>
        <v>1.32276</v>
      </c>
      <c r="F52" s="83">
        <f t="shared" si="6"/>
        <v>367.61705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92</v>
      </c>
      <c r="C53" s="143">
        <v>1.2</v>
      </c>
      <c r="D53" s="83">
        <v>337.1</v>
      </c>
      <c r="E53" s="143">
        <f t="shared" si="6"/>
        <v>1.32276</v>
      </c>
      <c r="F53" s="83">
        <f t="shared" si="6"/>
        <v>371.58533000000006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99</v>
      </c>
      <c r="C54" s="143">
        <v>1.1</v>
      </c>
      <c r="D54" s="123">
        <v>339.9</v>
      </c>
      <c r="E54" s="143">
        <f t="shared" si="6"/>
        <v>1.21253</v>
      </c>
      <c r="F54" s="83">
        <f t="shared" si="6"/>
        <v>374.67177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4" t="s">
        <v>18</v>
      </c>
      <c r="D56" s="155"/>
      <c r="E56" s="154" t="s">
        <v>19</v>
      </c>
      <c r="F56" s="155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2">
        <v>0.58</v>
      </c>
      <c r="D57" s="78">
        <v>34.45</v>
      </c>
      <c r="E57" s="142">
        <f aca="true" t="shared" si="7" ref="E57:F59">C57/454*1000</f>
        <v>1.277533039647577</v>
      </c>
      <c r="F57" s="78">
        <f t="shared" si="7"/>
        <v>75.88105726872247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92</v>
      </c>
      <c r="C58" s="142">
        <v>0.59</v>
      </c>
      <c r="D58" s="78">
        <v>34.74</v>
      </c>
      <c r="E58" s="142">
        <f t="shared" si="7"/>
        <v>1.2995594713656387</v>
      </c>
      <c r="F58" s="78">
        <f t="shared" si="7"/>
        <v>76.51982378854626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99</v>
      </c>
      <c r="C59" s="142">
        <v>0.57</v>
      </c>
      <c r="D59" s="78">
        <v>35</v>
      </c>
      <c r="E59" s="142">
        <f t="shared" si="7"/>
        <v>1.2555066079295154</v>
      </c>
      <c r="F59" s="78">
        <f t="shared" si="7"/>
        <v>77.09251101321586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4" t="s">
        <v>21</v>
      </c>
      <c r="D61" s="155"/>
      <c r="E61" s="154" t="s">
        <v>6</v>
      </c>
      <c r="F61" s="155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38">
        <v>0.06</v>
      </c>
      <c r="D62" s="82">
        <v>9.47</v>
      </c>
      <c r="E62" s="138">
        <f aca="true" t="shared" si="8" ref="E62:F64">C62*22.026</f>
        <v>1.3215599999999998</v>
      </c>
      <c r="F62" s="78">
        <f t="shared" si="8"/>
        <v>208.58622000000003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92</v>
      </c>
      <c r="C63" s="138">
        <v>0.06</v>
      </c>
      <c r="D63" s="82">
        <v>9.735</v>
      </c>
      <c r="E63" s="138">
        <f t="shared" si="8"/>
        <v>1.3215599999999998</v>
      </c>
      <c r="F63" s="78">
        <f t="shared" si="8"/>
        <v>214.42310999999998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99</v>
      </c>
      <c r="C64" s="138">
        <v>0.065</v>
      </c>
      <c r="D64" s="82">
        <v>9.95</v>
      </c>
      <c r="E64" s="138">
        <f t="shared" si="8"/>
        <v>1.4316900000000001</v>
      </c>
      <c r="F64" s="78">
        <f t="shared" si="8"/>
        <v>219.15869999999998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4" t="s">
        <v>23</v>
      </c>
      <c r="D66" s="155"/>
      <c r="E66" s="154" t="s">
        <v>24</v>
      </c>
      <c r="F66" s="155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89</v>
      </c>
      <c r="C67" s="143">
        <v>0.013</v>
      </c>
      <c r="D67" s="82">
        <v>1.545</v>
      </c>
      <c r="E67" s="143">
        <f aca="true" t="shared" si="9" ref="E67:F69">C67/3.785</f>
        <v>0.0034346103038309112</v>
      </c>
      <c r="F67" s="78">
        <f t="shared" si="9"/>
        <v>0.40819022457067367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105</v>
      </c>
      <c r="C68" s="143">
        <v>0.013</v>
      </c>
      <c r="D68" s="82">
        <v>1.56</v>
      </c>
      <c r="E68" s="143">
        <f t="shared" si="9"/>
        <v>0.0034346103038309112</v>
      </c>
      <c r="F68" s="78">
        <f t="shared" si="9"/>
        <v>0.41215323645970936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92</v>
      </c>
      <c r="C69" s="143">
        <v>0.013</v>
      </c>
      <c r="D69" s="82" t="s">
        <v>81</v>
      </c>
      <c r="E69" s="143">
        <f t="shared" si="9"/>
        <v>0.0034346103038309112</v>
      </c>
      <c r="F69" s="78" t="s">
        <v>81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4" t="s">
        <v>26</v>
      </c>
      <c r="D71" s="155"/>
      <c r="E71" s="154" t="s">
        <v>27</v>
      </c>
      <c r="F71" s="155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97</v>
      </c>
      <c r="C72" s="171">
        <v>0.0015</v>
      </c>
      <c r="D72" s="86">
        <v>0.99775</v>
      </c>
      <c r="E72" s="171">
        <f>C72/454*100</f>
        <v>0.0003303964757709251</v>
      </c>
      <c r="F72" s="84">
        <f>D72/454*1000</f>
        <v>2.1976872246696035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89</v>
      </c>
      <c r="C73" s="171">
        <v>0.0065</v>
      </c>
      <c r="D73" s="86">
        <v>0.97475</v>
      </c>
      <c r="E73" s="171">
        <f>C73/454*100</f>
        <v>0.0014317180616740088</v>
      </c>
      <c r="F73" s="84">
        <f>D73/454*1000</f>
        <v>2.1470264317180616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105</v>
      </c>
      <c r="C74" s="171">
        <v>0.0065</v>
      </c>
      <c r="D74" s="86">
        <v>0.985</v>
      </c>
      <c r="E74" s="171">
        <f>C74/454*100</f>
        <v>0.0014317180616740088</v>
      </c>
      <c r="F74" s="84">
        <f>D74/454*1000</f>
        <v>2.169603524229075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5" t="s">
        <v>26</v>
      </c>
      <c r="D76" s="165"/>
      <c r="E76" s="154" t="s">
        <v>29</v>
      </c>
      <c r="F76" s="155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5">
        <v>0.0007</v>
      </c>
      <c r="D77" s="106">
        <v>0.2115</v>
      </c>
      <c r="E77" s="145">
        <f aca="true" t="shared" si="10" ref="E77:F79">C77/454*1000000</f>
        <v>1.5418502202643172</v>
      </c>
      <c r="F77" s="78">
        <f t="shared" si="10"/>
        <v>465.8590308370044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88</v>
      </c>
      <c r="C78" s="145">
        <v>0.0006</v>
      </c>
      <c r="D78" s="106">
        <v>0.2099</v>
      </c>
      <c r="E78" s="145">
        <f t="shared" si="10"/>
        <v>1.3215859030837005</v>
      </c>
      <c r="F78" s="78">
        <f t="shared" si="10"/>
        <v>462.3348017621146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93</v>
      </c>
      <c r="C79" s="145">
        <v>0.0004</v>
      </c>
      <c r="D79" s="144" t="s">
        <v>81</v>
      </c>
      <c r="E79" s="145">
        <f t="shared" si="10"/>
        <v>0.881057268722467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1.0686</v>
      </c>
      <c r="F85" s="136">
        <v>0.0089</v>
      </c>
      <c r="G85" s="136">
        <v>1.2439</v>
      </c>
      <c r="H85" s="136">
        <v>1.0036</v>
      </c>
      <c r="I85" s="136">
        <v>0.7612</v>
      </c>
      <c r="J85" s="136">
        <v>0.7641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0.9358</v>
      </c>
      <c r="E86" s="137" t="s">
        <v>81</v>
      </c>
      <c r="F86" s="137">
        <v>0.0084</v>
      </c>
      <c r="G86" s="137">
        <v>1.164</v>
      </c>
      <c r="H86" s="137">
        <v>0.9392</v>
      </c>
      <c r="I86" s="137">
        <v>0.7123</v>
      </c>
      <c r="J86" s="137">
        <v>0.715</v>
      </c>
      <c r="K86" s="137">
        <v>0.1206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111.96</v>
      </c>
      <c r="E87" s="136">
        <v>119.6405</v>
      </c>
      <c r="F87" s="136" t="s">
        <v>81</v>
      </c>
      <c r="G87" s="136">
        <v>139.267</v>
      </c>
      <c r="H87" s="136">
        <v>112.3645</v>
      </c>
      <c r="I87" s="136">
        <v>85.2249</v>
      </c>
      <c r="J87" s="136">
        <v>85.5486</v>
      </c>
      <c r="K87" s="136">
        <v>14.4325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0.8039</v>
      </c>
      <c r="E88" s="137">
        <v>0.8591</v>
      </c>
      <c r="F88" s="137">
        <v>0.0072</v>
      </c>
      <c r="G88" s="137" t="s">
        <v>81</v>
      </c>
      <c r="H88" s="137">
        <v>0.8068</v>
      </c>
      <c r="I88" s="137">
        <v>0.612</v>
      </c>
      <c r="J88" s="137">
        <v>0.6143</v>
      </c>
      <c r="K88" s="137">
        <v>0.1036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0.9964</v>
      </c>
      <c r="E89" s="136">
        <v>1.0648</v>
      </c>
      <c r="F89" s="136">
        <v>0.0089</v>
      </c>
      <c r="G89" s="136">
        <v>1.2394</v>
      </c>
      <c r="H89" s="136" t="s">
        <v>81</v>
      </c>
      <c r="I89" s="136">
        <v>0.7585</v>
      </c>
      <c r="J89" s="136">
        <v>0.7613</v>
      </c>
      <c r="K89" s="136">
        <v>0.1284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1.3137</v>
      </c>
      <c r="E90" s="137">
        <v>1.4038</v>
      </c>
      <c r="F90" s="137">
        <v>0.0117</v>
      </c>
      <c r="G90" s="137">
        <v>1.6341</v>
      </c>
      <c r="H90" s="137">
        <v>1.3184</v>
      </c>
      <c r="I90" s="137" t="s">
        <v>81</v>
      </c>
      <c r="J90" s="137">
        <v>1.0038</v>
      </c>
      <c r="K90" s="137">
        <v>0.1693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1.3087</v>
      </c>
      <c r="E91" s="136">
        <v>1.3985</v>
      </c>
      <c r="F91" s="136">
        <v>0.0117</v>
      </c>
      <c r="G91" s="136">
        <v>1.6279</v>
      </c>
      <c r="H91" s="136">
        <v>1.3135</v>
      </c>
      <c r="I91" s="136">
        <v>0.9962</v>
      </c>
      <c r="J91" s="136" t="s">
        <v>81</v>
      </c>
      <c r="K91" s="136">
        <v>0.1687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7.7575</v>
      </c>
      <c r="E92" s="137">
        <v>8.2897</v>
      </c>
      <c r="F92" s="137">
        <v>0.0693</v>
      </c>
      <c r="G92" s="137">
        <v>9.6496</v>
      </c>
      <c r="H92" s="137">
        <v>7.7855</v>
      </c>
      <c r="I92" s="137">
        <v>5.9051</v>
      </c>
      <c r="J92" s="137">
        <v>5.9275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4" t="s">
        <v>63</v>
      </c>
      <c r="C114" s="164"/>
      <c r="D114" s="164"/>
      <c r="E114" s="164"/>
      <c r="F114" s="164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48" t="s">
        <v>64</v>
      </c>
      <c r="C115" s="148"/>
      <c r="D115" s="148"/>
      <c r="E115" s="148"/>
      <c r="F115" s="148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48" t="s">
        <v>65</v>
      </c>
      <c r="C116" s="148"/>
      <c r="D116" s="148"/>
      <c r="E116" s="148"/>
      <c r="F116" s="148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48" t="s">
        <v>66</v>
      </c>
      <c r="C117" s="148"/>
      <c r="D117" s="148"/>
      <c r="E117" s="148"/>
      <c r="F117" s="14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8" t="s">
        <v>67</v>
      </c>
      <c r="C118" s="148"/>
      <c r="D118" s="148"/>
      <c r="E118" s="148"/>
      <c r="F118" s="14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8" t="s">
        <v>68</v>
      </c>
      <c r="C119" s="148"/>
      <c r="D119" s="148"/>
      <c r="E119" s="148"/>
      <c r="F119" s="14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8" t="s">
        <v>69</v>
      </c>
      <c r="C120" s="148"/>
      <c r="D120" s="148"/>
      <c r="E120" s="148"/>
      <c r="F120" s="14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0" t="s">
        <v>70</v>
      </c>
      <c r="C121" s="160"/>
      <c r="D121" s="160"/>
      <c r="E121" s="160"/>
      <c r="F121" s="160"/>
    </row>
    <row r="123" spans="2:6" ht="15.75">
      <c r="B123" s="35" t="s">
        <v>71</v>
      </c>
      <c r="C123" s="151"/>
      <c r="D123" s="152"/>
      <c r="E123" s="152"/>
      <c r="F123" s="153"/>
    </row>
    <row r="124" spans="2:6" ht="30.75" customHeight="1">
      <c r="B124" s="35" t="s">
        <v>72</v>
      </c>
      <c r="C124" s="150" t="s">
        <v>73</v>
      </c>
      <c r="D124" s="150"/>
      <c r="E124" s="151" t="s">
        <v>74</v>
      </c>
      <c r="F124" s="153"/>
    </row>
    <row r="125" spans="2:6" ht="30.75" customHeight="1">
      <c r="B125" s="35" t="s">
        <v>75</v>
      </c>
      <c r="C125" s="150" t="s">
        <v>76</v>
      </c>
      <c r="D125" s="150"/>
      <c r="E125" s="151" t="s">
        <v>77</v>
      </c>
      <c r="F125" s="153"/>
    </row>
    <row r="126" spans="2:6" ht="15" customHeight="1">
      <c r="B126" s="149" t="s">
        <v>78</v>
      </c>
      <c r="C126" s="150" t="s">
        <v>79</v>
      </c>
      <c r="D126" s="150"/>
      <c r="E126" s="156" t="s">
        <v>80</v>
      </c>
      <c r="F126" s="157"/>
    </row>
    <row r="127" spans="2:6" ht="15" customHeight="1">
      <c r="B127" s="149"/>
      <c r="C127" s="150"/>
      <c r="D127" s="150"/>
      <c r="E127" s="158"/>
      <c r="F127" s="159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2017-02-07T07:34:56Z</dcterms:modified>
  <cp:category/>
  <cp:version/>
  <cp:contentType/>
  <cp:contentStatus/>
</cp:coreProperties>
</file>