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<sst xmlns="http://schemas.openxmlformats.org/spreadsheetml/2006/main" count="164" uniqueCount="107">
  <si>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</si>
  <si>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</si>
  <si>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</si>
  <si>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</si>
  <si>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</si>
  <si>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</si>
  <si>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</si>
  <si>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</si>
  <si>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</si>
  <si>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</si>
  <si>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</si>
  <si>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</si>
  <si>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</si>
  <si>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</si>
  <si>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</si>
  <si>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</si>
  <si>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</si>
  <si>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</si>
  <si>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</si>
  <si>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</si>
  <si>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</si>
  <si>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</si>
  <si>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</si>
  <si>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</si>
  <si>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</si>
  <si>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</si>
  <si>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</si>
  <si>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</si>
  <si>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</si>
  <si>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</si>
  <si>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</si>
  <si>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</si>
  <si>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</si>
  <si>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</si>
  <si>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</si>
  <si>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</si>
  <si>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</si>
  <si>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</si>
  <si>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</si>
  <si>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</si>
  <si>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</si>
  <si>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</si>
  <si>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</si>
  <si>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</si>
  <si>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</si>
  <si>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</si>
  <si>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</si>
  <si>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</si>
  <si>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</si>
  <si>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</si>
  <si>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</si>
  <si>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</si>
  <si>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</si>
  <si>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</si>
  <si>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</si>
  <si>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</si>
  <si>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</si>
  <si>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</si>
  <si>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</si>
  <si>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</si>
  <si>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</si>
  <si>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</si>
  <si>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</si>
  <si>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</si>
  <si>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</si>
  <si>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</si>
  <si>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</si>
  <si>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</si>
  <si>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</si>
  <si>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</si>
  <si>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</si>
  <si>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</si>
  <si>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</si>
  <si>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</si>
  <si>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</si>
  <si>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</si>
  <si>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</si>
  <si>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</si>
  <si>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</si>
  <si>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</si>
  <si>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</si>
  <si>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</si>
  <si>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</si>
  <si>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</si>
  <si>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</si>
  <si>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</si>
  <si>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</si>
  <si>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</si>
  <si>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-Травень '17</t>
  </si>
  <si>
    <t>CME - Березень '17</t>
  </si>
  <si>
    <t>CME - Січень '17</t>
  </si>
  <si>
    <t>Euronext - Березень '17 (€/МT)</t>
  </si>
  <si>
    <t>Euronext - Травень '17 (€/МT)</t>
  </si>
  <si>
    <t>CME - Травень '17</t>
  </si>
  <si>
    <t>CME -Липень '17</t>
  </si>
  <si>
    <t>TOCOM - Квітень '17 (¥/МT)</t>
  </si>
  <si>
    <t>TOCOM - Лютий '17 (¥/МT)</t>
  </si>
  <si>
    <t>Euronext - Серпень '17 (€/МT)</t>
  </si>
  <si>
    <t>CME - Лютий '17</t>
  </si>
  <si>
    <t>Euronext - Червень '17 (€/МT)</t>
  </si>
  <si>
    <t>CME - Липень '17</t>
  </si>
  <si>
    <t>TOCOM - Липень '17 (¥/МT)</t>
  </si>
  <si>
    <t>TOCOM - Травень '17 (¥/МT)</t>
  </si>
  <si>
    <t>TOCOM - Березень '17 (¥/МT)</t>
  </si>
  <si>
    <t>Euronext - Вересень '17 (€/МT)</t>
  </si>
  <si>
    <t>TOCOM - Червень '17 (¥/МT)</t>
  </si>
  <si>
    <t>06 січня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</si>
</sst>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4" fontId="7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7" t="s">
        <v>106</v>
      </c>
      <c r="D4" s="168"/>
      <c r="E4" s="168"/>
      <c r="F4" s="16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3" t="s">
        <v>5</v>
      </c>
      <c r="D6" s="164"/>
      <c r="E6" s="162" t="s">
        <v>6</v>
      </c>
      <c r="F6" s="162"/>
      <c r="G6"/>
      <c r="H6"/>
      <c r="I6"/>
    </row>
    <row r="7" spans="2:6" s="6" customFormat="1" ht="15">
      <c r="B7" s="25" t="s">
        <v>89</v>
      </c>
      <c r="C7" s="138">
        <v>0.032</v>
      </c>
      <c r="D7" s="14">
        <v>3.58</v>
      </c>
      <c r="E7" s="138">
        <f aca="true" t="shared" si="0" ref="E7:F9">C7*39.3683</f>
        <v>1.2597856</v>
      </c>
      <c r="F7" s="13">
        <f t="shared" si="0"/>
        <v>140.938514</v>
      </c>
    </row>
    <row r="8" spans="2:6" s="6" customFormat="1" ht="15">
      <c r="B8" s="25" t="s">
        <v>93</v>
      </c>
      <c r="C8" s="138">
        <v>0.026</v>
      </c>
      <c r="D8" s="14">
        <v>3.64</v>
      </c>
      <c r="E8" s="138">
        <f t="shared" si="0"/>
        <v>1.0235758</v>
      </c>
      <c r="F8" s="13">
        <f t="shared" si="0"/>
        <v>143.300612</v>
      </c>
    </row>
    <row r="9" spans="2:17" s="6" customFormat="1" ht="15">
      <c r="B9" s="25" t="s">
        <v>100</v>
      </c>
      <c r="C9" s="138">
        <v>0.026</v>
      </c>
      <c r="D9" s="14">
        <v>3.724</v>
      </c>
      <c r="E9" s="138">
        <f t="shared" si="0"/>
        <v>1.0235758</v>
      </c>
      <c r="F9" s="13">
        <f t="shared" si="0"/>
        <v>146.6075492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5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2" t="s">
        <v>7</v>
      </c>
      <c r="D11" s="162"/>
      <c r="E11" s="163" t="s">
        <v>6</v>
      </c>
      <c r="F11" s="164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91</v>
      </c>
      <c r="C12" s="142">
        <v>0.15</v>
      </c>
      <c r="D12" s="13">
        <v>169.75</v>
      </c>
      <c r="E12" s="142">
        <f>C12/$D$86</f>
        <v>0.15893197711379528</v>
      </c>
      <c r="F12" s="78">
        <f>D12/D86</f>
        <v>179.85802076711167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99</v>
      </c>
      <c r="C13" s="142">
        <v>0.14</v>
      </c>
      <c r="D13" s="13">
        <v>172.75</v>
      </c>
      <c r="E13" s="142">
        <f>C13/$D$86</f>
        <v>0.14833651197287562</v>
      </c>
      <c r="F13" s="78">
        <f>D13/D86</f>
        <v>183.0366603093876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97</v>
      </c>
      <c r="C14" s="148">
        <v>0</v>
      </c>
      <c r="D14" s="13">
        <v>175</v>
      </c>
      <c r="E14" s="148">
        <f>C14/$D$86</f>
        <v>0</v>
      </c>
      <c r="F14" s="78">
        <f>D14/D86</f>
        <v>185.4206399660945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2" t="s">
        <v>83</v>
      </c>
      <c r="D16" s="162"/>
      <c r="E16" s="163" t="s">
        <v>6</v>
      </c>
      <c r="F16" s="164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103</v>
      </c>
      <c r="C17" s="139">
        <v>20</v>
      </c>
      <c r="D17" s="101">
        <v>23440</v>
      </c>
      <c r="E17" s="139">
        <f aca="true" t="shared" si="1" ref="E17:F19">C17/$D$87</f>
        <v>0.17263703064307295</v>
      </c>
      <c r="F17" s="78">
        <f t="shared" si="1"/>
        <v>202.33059991368148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102</v>
      </c>
      <c r="C18" s="139">
        <v>100</v>
      </c>
      <c r="D18" s="101">
        <v>21000</v>
      </c>
      <c r="E18" s="139">
        <f t="shared" si="1"/>
        <v>0.8631851532153647</v>
      </c>
      <c r="F18" s="78">
        <f t="shared" si="1"/>
        <v>181.2688821752266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101</v>
      </c>
      <c r="C19" s="139">
        <v>130</v>
      </c>
      <c r="D19" s="101">
        <v>21210</v>
      </c>
      <c r="E19" s="139">
        <f t="shared" si="1"/>
        <v>1.122140699179974</v>
      </c>
      <c r="F19" s="78">
        <f t="shared" si="1"/>
        <v>183.08157099697885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85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63" t="s">
        <v>5</v>
      </c>
      <c r="D21" s="164"/>
      <c r="E21" s="162" t="s">
        <v>6</v>
      </c>
      <c r="F21" s="162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89</v>
      </c>
      <c r="C22" s="138">
        <v>0.03</v>
      </c>
      <c r="D22" s="14">
        <v>4.23</v>
      </c>
      <c r="E22" s="138">
        <f aca="true" t="shared" si="2" ref="E22:F24">C22*36.7437</f>
        <v>1.1023109999999998</v>
      </c>
      <c r="F22" s="13">
        <f t="shared" si="2"/>
        <v>155.425851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93</v>
      </c>
      <c r="C23" s="138">
        <v>0.016</v>
      </c>
      <c r="D23" s="14">
        <v>4.346</v>
      </c>
      <c r="E23" s="138">
        <f t="shared" si="2"/>
        <v>0.5878992</v>
      </c>
      <c r="F23" s="13">
        <f t="shared" si="2"/>
        <v>159.6881202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100</v>
      </c>
      <c r="C24" s="138">
        <v>0.01</v>
      </c>
      <c r="D24" s="105">
        <v>4.48</v>
      </c>
      <c r="E24" s="138">
        <f t="shared" si="2"/>
        <v>0.36743699999999996</v>
      </c>
      <c r="F24" s="13">
        <f t="shared" si="2"/>
        <v>164.611776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62" t="s">
        <v>9</v>
      </c>
      <c r="D26" s="162"/>
      <c r="E26" s="163" t="s">
        <v>10</v>
      </c>
      <c r="F26" s="164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91</v>
      </c>
      <c r="C27" s="142">
        <v>0.88</v>
      </c>
      <c r="D27" s="78">
        <v>171.5</v>
      </c>
      <c r="E27" s="142">
        <f>C27/$D$86</f>
        <v>0.9324009324009325</v>
      </c>
      <c r="F27" s="78">
        <f>D27/D86</f>
        <v>181.71222716677264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92</v>
      </c>
      <c r="C28" s="142">
        <v>1.02</v>
      </c>
      <c r="D28" s="13">
        <v>173.75</v>
      </c>
      <c r="E28" s="142">
        <f>C28/$D$86</f>
        <v>1.080737444373808</v>
      </c>
      <c r="F28" s="78">
        <f>D28/D86</f>
        <v>184.09620682347955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104</v>
      </c>
      <c r="C29" s="142">
        <v>0.72</v>
      </c>
      <c r="D29" s="13">
        <v>174.25</v>
      </c>
      <c r="E29" s="142">
        <f>C29/$D$86</f>
        <v>0.7628734901462174</v>
      </c>
      <c r="F29" s="78">
        <f>D29/D86</f>
        <v>184.62598008052555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62" t="s">
        <v>12</v>
      </c>
      <c r="D31" s="162"/>
      <c r="E31" s="162" t="s">
        <v>10</v>
      </c>
      <c r="F31" s="16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86</v>
      </c>
      <c r="C32" s="139">
        <v>0.66</v>
      </c>
      <c r="D32" s="13">
        <v>415.25</v>
      </c>
      <c r="E32" s="139">
        <f>C32/$D$86</f>
        <v>0.6993006993006994</v>
      </c>
      <c r="F32" s="78">
        <f>D32/D86</f>
        <v>439.97668997669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92</v>
      </c>
      <c r="C33" s="139">
        <v>0.54</v>
      </c>
      <c r="D33" s="13">
        <v>412.75</v>
      </c>
      <c r="E33" s="139">
        <f>C33/$D$86</f>
        <v>0.5721551176096631</v>
      </c>
      <c r="F33" s="78">
        <f>D33/$D$86</f>
        <v>437.3278236914601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97</v>
      </c>
      <c r="C34" s="139">
        <v>0.19</v>
      </c>
      <c r="D34" s="72">
        <v>385.5</v>
      </c>
      <c r="E34" s="139">
        <f>C34/$D$86</f>
        <v>0.20131383767747404</v>
      </c>
      <c r="F34" s="78">
        <f>D34/$D$86</f>
        <v>408.45518118245394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5" t="s">
        <v>5</v>
      </c>
      <c r="D36" s="156"/>
      <c r="E36" s="155" t="s">
        <v>6</v>
      </c>
      <c r="F36" s="156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89</v>
      </c>
      <c r="C37" s="138">
        <v>0.084</v>
      </c>
      <c r="D37" s="82">
        <v>2.28</v>
      </c>
      <c r="E37" s="138">
        <f aca="true" t="shared" si="3" ref="E37:F39">C37*58.0164</f>
        <v>4.8733776</v>
      </c>
      <c r="F37" s="78">
        <f t="shared" si="3"/>
        <v>132.277392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93</v>
      </c>
      <c r="C38" s="138">
        <v>0.082</v>
      </c>
      <c r="D38" s="82">
        <v>2.274</v>
      </c>
      <c r="E38" s="138">
        <f t="shared" si="3"/>
        <v>4.7573448</v>
      </c>
      <c r="F38" s="78">
        <f t="shared" si="3"/>
        <v>131.9292936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100</v>
      </c>
      <c r="C39" s="138">
        <v>0.096</v>
      </c>
      <c r="D39" s="82">
        <v>2.31</v>
      </c>
      <c r="E39" s="138">
        <f t="shared" si="3"/>
        <v>5.5695744</v>
      </c>
      <c r="F39" s="78">
        <f t="shared" si="3"/>
        <v>134.017884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5" t="s">
        <v>5</v>
      </c>
      <c r="D41" s="156"/>
      <c r="E41" s="155" t="s">
        <v>6</v>
      </c>
      <c r="F41" s="156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90</v>
      </c>
      <c r="C42" s="138">
        <v>0.174</v>
      </c>
      <c r="D42" s="82">
        <v>9.872</v>
      </c>
      <c r="E42" s="138">
        <f aca="true" t="shared" si="4" ref="E42:F44">C42*36.7437</f>
        <v>6.393403799999999</v>
      </c>
      <c r="F42" s="78">
        <f t="shared" si="4"/>
        <v>362.7338064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89</v>
      </c>
      <c r="C43" s="138">
        <v>0.176</v>
      </c>
      <c r="D43" s="82">
        <v>9.95</v>
      </c>
      <c r="E43" s="138">
        <f t="shared" si="4"/>
        <v>6.466891199999999</v>
      </c>
      <c r="F43" s="78">
        <f t="shared" si="4"/>
        <v>365.5998149999999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93</v>
      </c>
      <c r="C44" s="138">
        <v>0.174</v>
      </c>
      <c r="D44" s="82">
        <v>10.046</v>
      </c>
      <c r="E44" s="138">
        <f t="shared" si="4"/>
        <v>6.393403799999999</v>
      </c>
      <c r="F44" s="78">
        <f t="shared" si="4"/>
        <v>369.1272101999999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2" t="s">
        <v>82</v>
      </c>
      <c r="D46" s="162"/>
      <c r="E46" s="163" t="s">
        <v>6</v>
      </c>
      <c r="F46" s="164"/>
      <c r="G46" s="24"/>
      <c r="H46" s="24"/>
      <c r="I46" s="24"/>
      <c r="K46" s="24"/>
      <c r="L46" s="24"/>
      <c r="M46" s="24"/>
    </row>
    <row r="47" spans="2:13" s="6" customFormat="1" ht="15">
      <c r="B47" s="25" t="s">
        <v>96</v>
      </c>
      <c r="C47" s="146">
        <v>0</v>
      </c>
      <c r="D47" s="102" t="s">
        <v>81</v>
      </c>
      <c r="E47" s="147">
        <f aca="true" t="shared" si="5" ref="E47:F49">C47/$D$87</f>
        <v>0</v>
      </c>
      <c r="F47" s="78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95</v>
      </c>
      <c r="C48" s="146">
        <v>0</v>
      </c>
      <c r="D48" s="102">
        <v>51510</v>
      </c>
      <c r="E48" s="147">
        <f t="shared" si="5"/>
        <v>0</v>
      </c>
      <c r="F48" s="78">
        <f t="shared" si="5"/>
        <v>444.6266724212344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105</v>
      </c>
      <c r="C49" s="146">
        <v>0</v>
      </c>
      <c r="D49" s="102">
        <v>48670</v>
      </c>
      <c r="E49" s="147">
        <f t="shared" si="5"/>
        <v>0</v>
      </c>
      <c r="F49" s="78">
        <f t="shared" si="5"/>
        <v>420.112214069918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5" t="s">
        <v>16</v>
      </c>
      <c r="D51" s="156"/>
      <c r="E51" s="155" t="s">
        <v>6</v>
      </c>
      <c r="F51" s="156"/>
      <c r="G51"/>
      <c r="H51"/>
      <c r="I51"/>
      <c r="J51" s="6"/>
    </row>
    <row r="52" spans="2:19" s="23" customFormat="1" ht="15">
      <c r="B52" s="25" t="s">
        <v>90</v>
      </c>
      <c r="C52" s="138">
        <v>6.9</v>
      </c>
      <c r="D52" s="83">
        <v>307.7</v>
      </c>
      <c r="E52" s="138">
        <f aca="true" t="shared" si="6" ref="E52:F54">C52*1.1023</f>
        <v>7.60587</v>
      </c>
      <c r="F52" s="83">
        <f t="shared" si="6"/>
        <v>339.17771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89</v>
      </c>
      <c r="C53" s="138">
        <v>6.9</v>
      </c>
      <c r="D53" s="83">
        <v>311.5</v>
      </c>
      <c r="E53" s="138">
        <f t="shared" si="6"/>
        <v>7.60587</v>
      </c>
      <c r="F53" s="83">
        <f t="shared" si="6"/>
        <v>343.36645000000004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93</v>
      </c>
      <c r="C54" s="138">
        <v>6.5</v>
      </c>
      <c r="D54" s="123">
        <v>314.4</v>
      </c>
      <c r="E54" s="138">
        <f t="shared" si="6"/>
        <v>7.16495</v>
      </c>
      <c r="F54" s="83">
        <f t="shared" si="6"/>
        <v>346.56311999999997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5" t="s">
        <v>18</v>
      </c>
      <c r="D56" s="156"/>
      <c r="E56" s="155" t="s">
        <v>19</v>
      </c>
      <c r="F56" s="156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90</v>
      </c>
      <c r="C57" s="139">
        <v>0.23</v>
      </c>
      <c r="D57" s="78">
        <v>34.75</v>
      </c>
      <c r="E57" s="139">
        <f aca="true" t="shared" si="7" ref="E57:F59">C57/454*1000</f>
        <v>0.5066079295154184</v>
      </c>
      <c r="F57" s="78">
        <f t="shared" si="7"/>
        <v>76.54185022026431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89</v>
      </c>
      <c r="C58" s="139">
        <v>0.24</v>
      </c>
      <c r="D58" s="78">
        <v>35</v>
      </c>
      <c r="E58" s="139">
        <f t="shared" si="7"/>
        <v>0.5286343612334802</v>
      </c>
      <c r="F58" s="78">
        <f t="shared" si="7"/>
        <v>77.09251101321586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93</v>
      </c>
      <c r="C59" s="139">
        <v>0.23</v>
      </c>
      <c r="D59" s="78">
        <v>35.26</v>
      </c>
      <c r="E59" s="139">
        <f t="shared" si="7"/>
        <v>0.5066079295154184</v>
      </c>
      <c r="F59" s="78">
        <f t="shared" si="7"/>
        <v>77.66519823788545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5" t="s">
        <v>21</v>
      </c>
      <c r="D61" s="156"/>
      <c r="E61" s="155" t="s">
        <v>6</v>
      </c>
      <c r="F61" s="156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90</v>
      </c>
      <c r="C62" s="138">
        <v>0.07</v>
      </c>
      <c r="D62" s="82" t="s">
        <v>81</v>
      </c>
      <c r="E62" s="138">
        <f aca="true" t="shared" si="8" ref="E62:F64">C62*22.026</f>
        <v>1.5418200000000002</v>
      </c>
      <c r="F62" s="78" t="s">
        <v>81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89</v>
      </c>
      <c r="C63" s="138">
        <v>0.075</v>
      </c>
      <c r="D63" s="82">
        <v>9.55</v>
      </c>
      <c r="E63" s="138">
        <f t="shared" si="8"/>
        <v>1.65195</v>
      </c>
      <c r="F63" s="78">
        <f t="shared" si="8"/>
        <v>210.34830000000002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93</v>
      </c>
      <c r="C64" s="138">
        <v>0.075</v>
      </c>
      <c r="D64" s="82">
        <v>9.915</v>
      </c>
      <c r="E64" s="138">
        <f t="shared" si="8"/>
        <v>1.65195</v>
      </c>
      <c r="F64" s="78">
        <f t="shared" si="8"/>
        <v>218.38778999999997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8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5" t="s">
        <v>23</v>
      </c>
      <c r="D66" s="156"/>
      <c r="E66" s="155" t="s">
        <v>24</v>
      </c>
      <c r="F66" s="156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90</v>
      </c>
      <c r="C67" s="143">
        <v>0.001</v>
      </c>
      <c r="D67" s="82">
        <v>1.559</v>
      </c>
      <c r="E67" s="143">
        <f aca="true" t="shared" si="9" ref="E67:F69">C67/3.785</f>
        <v>0.0002642007926023778</v>
      </c>
      <c r="F67" s="78">
        <f t="shared" si="9"/>
        <v>0.411889035667107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98</v>
      </c>
      <c r="C68" s="143">
        <v>0.002</v>
      </c>
      <c r="D68" s="82">
        <v>1.567</v>
      </c>
      <c r="E68" s="143">
        <f t="shared" si="9"/>
        <v>0.0005284015852047556</v>
      </c>
      <c r="F68" s="78">
        <f t="shared" si="9"/>
        <v>0.41400264200792597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89</v>
      </c>
      <c r="C69" s="143">
        <v>0.002</v>
      </c>
      <c r="D69" s="82">
        <v>1.57</v>
      </c>
      <c r="E69" s="143">
        <f t="shared" si="9"/>
        <v>0.0005284015852047556</v>
      </c>
      <c r="F69" s="78">
        <f t="shared" si="9"/>
        <v>0.4147952443857332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5" t="s">
        <v>26</v>
      </c>
      <c r="D71" s="156"/>
      <c r="E71" s="155" t="s">
        <v>27</v>
      </c>
      <c r="F71" s="156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90</v>
      </c>
      <c r="C72" s="170">
        <v>0.003</v>
      </c>
      <c r="D72" s="86">
        <v>1.0425</v>
      </c>
      <c r="E72" s="170">
        <f>C72/454*100</f>
        <v>0.0006607929515418502</v>
      </c>
      <c r="F72" s="84">
        <f>D72/454*1000</f>
        <v>2.2962555066079293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98</v>
      </c>
      <c r="C73" s="170">
        <v>0.0035</v>
      </c>
      <c r="D73" s="86">
        <v>1.0825</v>
      </c>
      <c r="E73" s="170">
        <f>C73/454*100</f>
        <v>0.0007709251101321587</v>
      </c>
      <c r="F73" s="84">
        <f>D73/454*1000</f>
        <v>2.3843612334801763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89</v>
      </c>
      <c r="C74" s="170">
        <v>0.0085</v>
      </c>
      <c r="D74" s="86">
        <v>1.10075</v>
      </c>
      <c r="E74" s="170">
        <f>C74/454*100</f>
        <v>0.0018722466960352422</v>
      </c>
      <c r="F74" s="84">
        <f>D74/454*1000</f>
        <v>2.4245594713656384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6" t="s">
        <v>26</v>
      </c>
      <c r="D76" s="166"/>
      <c r="E76" s="155" t="s">
        <v>29</v>
      </c>
      <c r="F76" s="156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87</v>
      </c>
      <c r="C77" s="141">
        <v>0.0003</v>
      </c>
      <c r="D77" s="106">
        <v>0.2078</v>
      </c>
      <c r="E77" s="141">
        <f aca="true" t="shared" si="10" ref="E77:F79">C77/454*1000000</f>
        <v>0.6607929515418502</v>
      </c>
      <c r="F77" s="78">
        <f t="shared" si="10"/>
        <v>457.7092511013216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88</v>
      </c>
      <c r="C78" s="141">
        <v>0.0002</v>
      </c>
      <c r="D78" s="106">
        <v>0.2036</v>
      </c>
      <c r="E78" s="141">
        <f t="shared" si="10"/>
        <v>0.4405286343612335</v>
      </c>
      <c r="F78" s="78">
        <f t="shared" si="10"/>
        <v>448.4581497797357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94</v>
      </c>
      <c r="C79" s="141">
        <v>0.0003</v>
      </c>
      <c r="D79" s="144" t="s">
        <v>81</v>
      </c>
      <c r="E79" s="141">
        <f t="shared" si="10"/>
        <v>0.6607929515418502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1.0596</v>
      </c>
      <c r="F85" s="136">
        <v>0.0086</v>
      </c>
      <c r="G85" s="136">
        <v>1.2145</v>
      </c>
      <c r="H85" s="136">
        <v>0.987</v>
      </c>
      <c r="I85" s="136">
        <v>0.7559</v>
      </c>
      <c r="J85" s="136">
        <v>0.7358</v>
      </c>
      <c r="K85" s="136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0.9438</v>
      </c>
      <c r="E86" s="137" t="s">
        <v>81</v>
      </c>
      <c r="F86" s="137">
        <v>0.0081</v>
      </c>
      <c r="G86" s="137">
        <v>1.1462</v>
      </c>
      <c r="H86" s="137">
        <v>0.9315</v>
      </c>
      <c r="I86" s="137">
        <v>0.7133</v>
      </c>
      <c r="J86" s="137">
        <v>0.6944</v>
      </c>
      <c r="K86" s="137">
        <v>0.1217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115.85</v>
      </c>
      <c r="E87" s="136">
        <v>122.7547</v>
      </c>
      <c r="F87" s="136" t="s">
        <v>81</v>
      </c>
      <c r="G87" s="136">
        <v>140.6998</v>
      </c>
      <c r="H87" s="136">
        <v>114.3407</v>
      </c>
      <c r="I87" s="136">
        <v>87.5661</v>
      </c>
      <c r="J87" s="136">
        <v>85.2424</v>
      </c>
      <c r="K87" s="136">
        <v>14.9384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0.8234</v>
      </c>
      <c r="E88" s="137">
        <v>0.8725</v>
      </c>
      <c r="F88" s="137">
        <v>0.0071</v>
      </c>
      <c r="G88" s="137" t="s">
        <v>81</v>
      </c>
      <c r="H88" s="137">
        <v>0.8127</v>
      </c>
      <c r="I88" s="137">
        <v>0.6224</v>
      </c>
      <c r="J88" s="137">
        <v>0.6058</v>
      </c>
      <c r="K88" s="137">
        <v>0.1062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1.0132</v>
      </c>
      <c r="E89" s="136">
        <v>1.0736</v>
      </c>
      <c r="F89" s="136">
        <v>0.0087</v>
      </c>
      <c r="G89" s="136">
        <v>1.2305</v>
      </c>
      <c r="H89" s="136" t="s">
        <v>81</v>
      </c>
      <c r="I89" s="136">
        <v>0.7658</v>
      </c>
      <c r="J89" s="136">
        <v>0.7455</v>
      </c>
      <c r="K89" s="136">
        <v>0.1306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1.323</v>
      </c>
      <c r="E90" s="137">
        <v>1.4019</v>
      </c>
      <c r="F90" s="137">
        <v>0.0114</v>
      </c>
      <c r="G90" s="137">
        <v>1.6068</v>
      </c>
      <c r="H90" s="137">
        <v>1.3058</v>
      </c>
      <c r="I90" s="137" t="s">
        <v>81</v>
      </c>
      <c r="J90" s="137">
        <v>0.9735</v>
      </c>
      <c r="K90" s="137">
        <v>0.1706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1.3591</v>
      </c>
      <c r="E91" s="136">
        <v>1.4401</v>
      </c>
      <c r="F91" s="136">
        <v>0.0117</v>
      </c>
      <c r="G91" s="136">
        <v>1.6506</v>
      </c>
      <c r="H91" s="136">
        <v>1.3414</v>
      </c>
      <c r="I91" s="136">
        <v>1.0273</v>
      </c>
      <c r="J91" s="136" t="s">
        <v>81</v>
      </c>
      <c r="K91" s="136">
        <v>0.1752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7.7552</v>
      </c>
      <c r="E92" s="137">
        <v>8.2174</v>
      </c>
      <c r="F92" s="137">
        <v>0.0669</v>
      </c>
      <c r="G92" s="137">
        <v>9.4187</v>
      </c>
      <c r="H92" s="137">
        <v>7.6542</v>
      </c>
      <c r="I92" s="137">
        <v>5.8618</v>
      </c>
      <c r="J92" s="137">
        <v>5.7063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65" t="s">
        <v>63</v>
      </c>
      <c r="C114" s="165"/>
      <c r="D114" s="165"/>
      <c r="E114" s="165"/>
      <c r="F114" s="165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49" t="s">
        <v>64</v>
      </c>
      <c r="C115" s="149"/>
      <c r="D115" s="149"/>
      <c r="E115" s="149"/>
      <c r="F115" s="149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49" t="s">
        <v>65</v>
      </c>
      <c r="C116" s="149"/>
      <c r="D116" s="149"/>
      <c r="E116" s="149"/>
      <c r="F116" s="149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49" t="s">
        <v>66</v>
      </c>
      <c r="C117" s="149"/>
      <c r="D117" s="149"/>
      <c r="E117" s="149"/>
      <c r="F117" s="149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49" t="s">
        <v>67</v>
      </c>
      <c r="C118" s="149"/>
      <c r="D118" s="149"/>
      <c r="E118" s="149"/>
      <c r="F118" s="149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49" t="s">
        <v>68</v>
      </c>
      <c r="C119" s="149"/>
      <c r="D119" s="149"/>
      <c r="E119" s="149"/>
      <c r="F119" s="149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49" t="s">
        <v>69</v>
      </c>
      <c r="C120" s="149"/>
      <c r="D120" s="149"/>
      <c r="E120" s="149"/>
      <c r="F120" s="149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1" t="s">
        <v>70</v>
      </c>
      <c r="C121" s="161"/>
      <c r="D121" s="161"/>
      <c r="E121" s="161"/>
      <c r="F121" s="161"/>
    </row>
    <row r="123" spans="2:6" ht="15.75">
      <c r="B123" s="35" t="s">
        <v>71</v>
      </c>
      <c r="C123" s="152"/>
      <c r="D123" s="153"/>
      <c r="E123" s="153"/>
      <c r="F123" s="154"/>
    </row>
    <row r="124" spans="2:6" ht="30.75" customHeight="1">
      <c r="B124" s="35" t="s">
        <v>72</v>
      </c>
      <c r="C124" s="151" t="s">
        <v>73</v>
      </c>
      <c r="D124" s="151"/>
      <c r="E124" s="152" t="s">
        <v>74</v>
      </c>
      <c r="F124" s="154"/>
    </row>
    <row r="125" spans="2:6" ht="30.75" customHeight="1">
      <c r="B125" s="35" t="s">
        <v>75</v>
      </c>
      <c r="C125" s="151" t="s">
        <v>76</v>
      </c>
      <c r="D125" s="151"/>
      <c r="E125" s="152" t="s">
        <v>77</v>
      </c>
      <c r="F125" s="154"/>
    </row>
    <row r="126" spans="2:6" ht="15" customHeight="1">
      <c r="B126" s="150" t="s">
        <v>78</v>
      </c>
      <c r="C126" s="151" t="s">
        <v>79</v>
      </c>
      <c r="D126" s="151"/>
      <c r="E126" s="157" t="s">
        <v>80</v>
      </c>
      <c r="F126" s="158"/>
    </row>
    <row r="127" spans="2:6" ht="15" customHeight="1">
      <c r="B127" s="150"/>
      <c r="C127" s="151"/>
      <c r="D127" s="151"/>
      <c r="E127" s="159"/>
      <c r="F127" s="160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2017-01-10T07:52:16Z</dcterms:modified>
  <cp:category/>
  <cp:version/>
  <cp:contentType/>
  <cp:contentStatus/>
</cp:coreProperties>
</file>