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<sst xmlns="http://schemas.openxmlformats.org/spreadsheetml/2006/main" count="170" uniqueCount="104">
  <si>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</si>
  <si>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</si>
  <si>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</si>
  <si>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</si>
  <si>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</si>
  <si>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</si>
  <si>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</si>
  <si>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</si>
  <si>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</si>
  <si>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</si>
  <si>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</si>
  <si>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</si>
  <si>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</si>
  <si>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</si>
  <si>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</si>
  <si>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</si>
  <si>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</si>
  <si>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</si>
  <si>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</si>
  <si>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</si>
  <si>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</si>
  <si>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</si>
  <si>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</si>
  <si>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</si>
  <si>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</si>
  <si>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</si>
  <si>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</si>
  <si>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</si>
  <si>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</si>
  <si>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</si>
  <si>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</si>
  <si>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</si>
  <si>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</si>
  <si>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</si>
  <si>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</si>
  <si>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</si>
  <si>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</si>
  <si>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</si>
  <si>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</si>
  <si>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</si>
  <si>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</si>
  <si>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</si>
  <si>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</si>
  <si>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</si>
  <si>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</si>
  <si>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</si>
  <si>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</si>
  <si>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</si>
  <si>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</si>
  <si>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</si>
  <si>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</si>
  <si>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</si>
  <si>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</si>
  <si>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</si>
  <si>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</si>
  <si>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</si>
  <si>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</si>
  <si>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</si>
  <si>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</si>
  <si>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</si>
  <si>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</si>
  <si>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</si>
  <si>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</si>
  <si>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</si>
  <si>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</si>
  <si>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</si>
  <si>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</si>
  <si>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</si>
  <si>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</si>
  <si>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</si>
  <si>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</si>
  <si>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</si>
  <si>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</si>
  <si>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</si>
  <si>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</si>
  <si>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</si>
  <si>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</si>
  <si>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</si>
  <si>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</si>
  <si>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-Лютий'20 (€/МT)</t>
  </si>
  <si>
    <t>Euronext - Березень '20 (€/МT)</t>
  </si>
  <si>
    <t>CME - Грудень'19</t>
  </si>
  <si>
    <t>Euronext -Січень'20 (€/МT)</t>
  </si>
  <si>
    <t>TOCOM - Січень'20 (¥/МT)</t>
  </si>
  <si>
    <t>CME -Травень'20</t>
  </si>
  <si>
    <t>CME - Січень'20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</si>
  <si>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</si>
  <si>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</si>
  <si>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</si>
  <si>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</si>
  <si>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CME -Грудень'19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</si>
  <si>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</si>
  <si>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</si>
  <si>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</si>
  <si>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</si>
  <si>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</si>
  <si>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</si>
  <si>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TOCOM - Травень'20 (¥/МT)</t>
  </si>
  <si>
    <t>TOCOM - Квітень '20 (¥/МT)</t>
  </si>
  <si>
    <t>Euronext -Серпень '20 (€/МT)</t>
  </si>
  <si>
    <t>Euronext -Червень 20 (€/МT)</t>
  </si>
  <si>
    <t>CME -Лютий'20</t>
  </si>
  <si>
    <t>05 декабря 2019 року</t>
  </si>
  <si>
    <t>CME -Березень'20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</si>
</sst>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76" fillId="0" borderId="17" xfId="0" applyNumberFormat="1" applyFont="1" applyFill="1" applyBorder="1" applyAlignment="1">
      <alignment horizontal="center" vertical="top" wrapText="1"/>
    </xf>
    <xf numFmtId="190" fontId="76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88" fontId="75" fillId="36" borderId="10" xfId="0" applyNumberFormat="1" applyFont="1" applyFill="1" applyBorder="1" applyAlignment="1">
      <alignment horizontal="center" vertical="top" wrapText="1"/>
    </xf>
    <xf numFmtId="188" fontId="77" fillId="0" borderId="10" xfId="0" applyNumberFormat="1" applyFont="1" applyFill="1" applyBorder="1" applyAlignment="1">
      <alignment horizontal="center" vertical="top" wrapText="1"/>
    </xf>
    <xf numFmtId="0" fontId="6" fillId="37" borderId="17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/>
    </xf>
    <xf numFmtId="189" fontId="6" fillId="37" borderId="17" xfId="0" applyNumberFormat="1" applyFont="1" applyFill="1" applyBorder="1" applyAlignment="1">
      <alignment horizontal="center"/>
    </xf>
    <xf numFmtId="189" fontId="6" fillId="37" borderId="16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7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B70" sqref="B70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6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6" t="s">
        <v>102</v>
      </c>
      <c r="D4" s="147"/>
      <c r="E4" s="147"/>
      <c r="F4" s="14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1" t="s">
        <v>5</v>
      </c>
      <c r="D6" s="142"/>
      <c r="E6" s="141" t="s">
        <v>6</v>
      </c>
      <c r="F6" s="142"/>
      <c r="G6"/>
      <c r="H6"/>
      <c r="I6"/>
    </row>
    <row r="7" spans="2:6" s="6" customFormat="1" ht="15">
      <c r="B7" s="24" t="s">
        <v>81</v>
      </c>
      <c r="C7" s="113">
        <v>0.032</v>
      </c>
      <c r="D7" s="14">
        <v>3.65</v>
      </c>
      <c r="E7" s="113">
        <f>C7*39.3683</f>
        <v>1.2597856</v>
      </c>
      <c r="F7" s="13">
        <f aca="true" t="shared" si="0" ref="E7:F9">D7*39.3683</f>
        <v>143.69429499999998</v>
      </c>
    </row>
    <row r="8" spans="2:6" s="6" customFormat="1" ht="15">
      <c r="B8" s="24" t="s">
        <v>78</v>
      </c>
      <c r="C8" s="113">
        <v>0.016</v>
      </c>
      <c r="D8" s="14">
        <v>3.76</v>
      </c>
      <c r="E8" s="113">
        <f t="shared" si="0"/>
        <v>0.6298928</v>
      </c>
      <c r="F8" s="13">
        <f t="shared" si="0"/>
        <v>148.02480799999998</v>
      </c>
    </row>
    <row r="9" spans="2:17" s="6" customFormat="1" ht="15">
      <c r="B9" s="24" t="s">
        <v>91</v>
      </c>
      <c r="C9" s="113">
        <v>0.02</v>
      </c>
      <c r="D9" s="14">
        <v>3.822</v>
      </c>
      <c r="E9" s="113">
        <f t="shared" si="0"/>
        <v>0.787366</v>
      </c>
      <c r="F9" s="13">
        <f t="shared" si="0"/>
        <v>150.4656426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2"/>
      <c r="D10" s="7"/>
      <c r="E10" s="116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1" t="s">
        <v>7</v>
      </c>
      <c r="D11" s="142"/>
      <c r="E11" s="141" t="s">
        <v>6</v>
      </c>
      <c r="F11" s="14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14">
        <v>0</v>
      </c>
      <c r="D12" s="13">
        <v>164.5</v>
      </c>
      <c r="E12" s="114">
        <f>C12/$D$86</f>
        <v>0</v>
      </c>
      <c r="F12" s="71">
        <f aca="true" t="shared" si="1" ref="E12:F14">D12/$D$86</f>
        <v>182.55465542115192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86</v>
      </c>
      <c r="C13" s="114">
        <v>0.15</v>
      </c>
      <c r="D13" s="13">
        <v>168.5</v>
      </c>
      <c r="E13" s="114">
        <f t="shared" si="1"/>
        <v>0.1664632116302297</v>
      </c>
      <c r="F13" s="71">
        <f t="shared" si="1"/>
        <v>186.99367439795805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100</v>
      </c>
      <c r="C14" s="114">
        <v>0.14</v>
      </c>
      <c r="D14" s="13">
        <v>174</v>
      </c>
      <c r="E14" s="114">
        <f t="shared" si="1"/>
        <v>0.15536566418821443</v>
      </c>
      <c r="F14" s="71">
        <f t="shared" si="1"/>
        <v>193.09732549106647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8"/>
      <c r="D15" s="52"/>
      <c r="E15" s="114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5" t="s">
        <v>74</v>
      </c>
      <c r="D16" s="145"/>
      <c r="E16" s="141" t="s">
        <v>6</v>
      </c>
      <c r="F16" s="14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83</v>
      </c>
      <c r="C17" s="127">
        <v>0</v>
      </c>
      <c r="D17" s="87" t="s">
        <v>72</v>
      </c>
      <c r="E17" s="130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92</v>
      </c>
      <c r="C18" s="138">
        <v>220</v>
      </c>
      <c r="D18" s="87">
        <v>24570</v>
      </c>
      <c r="E18" s="128">
        <f t="shared" si="2"/>
        <v>2.0259692421033244</v>
      </c>
      <c r="F18" s="71">
        <f t="shared" si="2"/>
        <v>226.26392853853946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97</v>
      </c>
      <c r="C19" s="138">
        <v>160</v>
      </c>
      <c r="D19" s="87">
        <v>24550</v>
      </c>
      <c r="E19" s="128">
        <f t="shared" si="2"/>
        <v>1.473432176075145</v>
      </c>
      <c r="F19" s="71">
        <f t="shared" si="2"/>
        <v>226.07974951653006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1" t="s">
        <v>5</v>
      </c>
      <c r="D21" s="142"/>
      <c r="E21" s="145" t="s">
        <v>6</v>
      </c>
      <c r="F21" s="145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3">
        <v>0.03</v>
      </c>
      <c r="D22" s="14">
        <v>5.316</v>
      </c>
      <c r="E22" s="113">
        <f aca="true" t="shared" si="3" ref="E22:F24">C22*36.7437</f>
        <v>1.1023109999999998</v>
      </c>
      <c r="F22" s="13">
        <f t="shared" si="3"/>
        <v>195.3295092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78</v>
      </c>
      <c r="C23" s="113">
        <v>0.036</v>
      </c>
      <c r="D23" s="14">
        <v>5.236</v>
      </c>
      <c r="E23" s="113">
        <f t="shared" si="3"/>
        <v>1.3227731999999999</v>
      </c>
      <c r="F23" s="13">
        <f t="shared" si="3"/>
        <v>192.39001319999997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91</v>
      </c>
      <c r="C24" s="113">
        <v>0.034</v>
      </c>
      <c r="D24" s="75">
        <v>5.28</v>
      </c>
      <c r="E24" s="113">
        <f t="shared" si="3"/>
        <v>1.2492858</v>
      </c>
      <c r="F24" s="13">
        <f t="shared" si="3"/>
        <v>194.006736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9"/>
      <c r="C25" s="113"/>
      <c r="D25" s="116"/>
      <c r="E25" s="115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5" t="s">
        <v>9</v>
      </c>
      <c r="D26" s="145"/>
      <c r="E26" s="141" t="s">
        <v>10</v>
      </c>
      <c r="F26" s="14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88</v>
      </c>
      <c r="C27" s="113">
        <v>0.54</v>
      </c>
      <c r="D27" s="71">
        <v>184.25</v>
      </c>
      <c r="E27" s="139">
        <f>C27*36.7437</f>
        <v>19.841598</v>
      </c>
      <c r="F27" s="71">
        <f>D27/$D$86</f>
        <v>204.47231161913217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80</v>
      </c>
      <c r="C28" s="113">
        <v>0.68</v>
      </c>
      <c r="D28" s="13">
        <v>182.75</v>
      </c>
      <c r="E28" s="139">
        <f>C28*36.7437</f>
        <v>24.985716</v>
      </c>
      <c r="F28" s="71">
        <f>D28/$D$86</f>
        <v>202.80767950282987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89</v>
      </c>
      <c r="C29" s="113">
        <v>0.68</v>
      </c>
      <c r="D29" s="13">
        <v>183.25</v>
      </c>
      <c r="E29" s="139">
        <f>C29*36.7437</f>
        <v>24.985716</v>
      </c>
      <c r="F29" s="71">
        <f>D29/$D$86</f>
        <v>203.36255687493065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5" t="s">
        <v>12</v>
      </c>
      <c r="D31" s="145"/>
      <c r="E31" s="145" t="s">
        <v>10</v>
      </c>
      <c r="F31" s="14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14">
        <v>0.32</v>
      </c>
      <c r="D32" s="13">
        <v>393.5</v>
      </c>
      <c r="E32" s="114">
        <f>C32/$D$86</f>
        <v>0.35512151814449006</v>
      </c>
      <c r="F32" s="71">
        <f aca="true" t="shared" si="4" ref="E32:F34">D32/$D$86</f>
        <v>436.68849184330264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87</v>
      </c>
      <c r="C33" s="114">
        <v>0.32</v>
      </c>
      <c r="D33" s="13">
        <v>389.75</v>
      </c>
      <c r="E33" s="114">
        <f t="shared" si="4"/>
        <v>0.35512151814449006</v>
      </c>
      <c r="F33" s="71">
        <f>D33/$D$86</f>
        <v>432.5269115525469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99</v>
      </c>
      <c r="C34" s="114">
        <v>0.47</v>
      </c>
      <c r="D34" s="13">
        <v>376</v>
      </c>
      <c r="E34" s="114">
        <f t="shared" si="4"/>
        <v>0.5215847297747197</v>
      </c>
      <c r="F34" s="71">
        <f t="shared" si="4"/>
        <v>417.26778381977584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6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3" t="s">
        <v>5</v>
      </c>
      <c r="D36" s="144"/>
      <c r="E36" s="143" t="s">
        <v>6</v>
      </c>
      <c r="F36" s="14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3">
        <v>0.064</v>
      </c>
      <c r="D37" s="75">
        <v>3.176</v>
      </c>
      <c r="E37" s="113">
        <f aca="true" t="shared" si="5" ref="E37:F39">C37*58.0164</f>
        <v>3.7130495999999997</v>
      </c>
      <c r="F37" s="71">
        <f>D37*58.0164</f>
        <v>184.2600864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78</v>
      </c>
      <c r="C38" s="113">
        <v>0.086</v>
      </c>
      <c r="D38" s="75">
        <v>2.956</v>
      </c>
      <c r="E38" s="113">
        <f t="shared" si="5"/>
        <v>4.9894104</v>
      </c>
      <c r="F38" s="71">
        <f t="shared" si="5"/>
        <v>171.4964784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91</v>
      </c>
      <c r="C39" s="113">
        <v>0.074</v>
      </c>
      <c r="D39" s="75">
        <v>2.926</v>
      </c>
      <c r="E39" s="113">
        <f t="shared" si="5"/>
        <v>4.2932136</v>
      </c>
      <c r="F39" s="71">
        <f t="shared" si="5"/>
        <v>169.7559864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9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3" t="s">
        <v>5</v>
      </c>
      <c r="D41" s="144"/>
      <c r="E41" s="143" t="s">
        <v>6</v>
      </c>
      <c r="F41" s="14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85</v>
      </c>
      <c r="C42" s="115">
        <v>0.062</v>
      </c>
      <c r="D42" s="75">
        <v>8.834</v>
      </c>
      <c r="E42" s="115">
        <f>C42*36.7437</f>
        <v>2.2781094</v>
      </c>
      <c r="F42" s="71">
        <f aca="true" t="shared" si="6" ref="E42:F44">D42*36.7437</f>
        <v>324.59384579999994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78</v>
      </c>
      <c r="C43" s="115">
        <v>0.062</v>
      </c>
      <c r="D43" s="75">
        <v>8.982</v>
      </c>
      <c r="E43" s="115">
        <f t="shared" si="6"/>
        <v>2.2781094</v>
      </c>
      <c r="F43" s="71">
        <f t="shared" si="6"/>
        <v>330.03191339999995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91</v>
      </c>
      <c r="C44" s="115">
        <v>0.064</v>
      </c>
      <c r="D44" s="75">
        <v>9.136</v>
      </c>
      <c r="E44" s="115">
        <f t="shared" si="6"/>
        <v>2.3515968</v>
      </c>
      <c r="F44" s="71">
        <f t="shared" si="6"/>
        <v>335.69044319999995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5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5" t="s">
        <v>73</v>
      </c>
      <c r="D46" s="145"/>
      <c r="E46" s="141" t="s">
        <v>6</v>
      </c>
      <c r="F46" s="142"/>
      <c r="G46" s="23"/>
      <c r="H46" s="23"/>
      <c r="I46" s="23"/>
      <c r="K46" s="23"/>
      <c r="L46" s="23"/>
      <c r="M46" s="23"/>
    </row>
    <row r="47" spans="2:13" s="6" customFormat="1" ht="15">
      <c r="B47" s="24" t="s">
        <v>93</v>
      </c>
      <c r="C47" s="127">
        <v>0</v>
      </c>
      <c r="D47" s="87" t="s">
        <v>72</v>
      </c>
      <c r="E47" s="13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27">
        <v>0</v>
      </c>
      <c r="D48" s="87" t="s">
        <v>72</v>
      </c>
      <c r="E48" s="130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98</v>
      </c>
      <c r="C49" s="127">
        <v>0</v>
      </c>
      <c r="D49" s="87" t="s">
        <v>72</v>
      </c>
      <c r="E49" s="130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3" t="s">
        <v>16</v>
      </c>
      <c r="D51" s="144"/>
      <c r="E51" s="143" t="s">
        <v>6</v>
      </c>
      <c r="F51" s="144"/>
      <c r="G51"/>
      <c r="H51"/>
      <c r="I51"/>
      <c r="J51" s="6"/>
    </row>
    <row r="52" spans="2:19" s="22" customFormat="1" ht="15">
      <c r="B52" s="24" t="s">
        <v>81</v>
      </c>
      <c r="C52" s="115">
        <v>4.9</v>
      </c>
      <c r="D52" s="76">
        <v>299.7</v>
      </c>
      <c r="E52" s="115">
        <f>C52*1.1023</f>
        <v>5.40127</v>
      </c>
      <c r="F52" s="76">
        <f aca="true" t="shared" si="7" ref="E52:F54">D52*1.1023</f>
        <v>330.35931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85</v>
      </c>
      <c r="C53" s="115">
        <v>4.8</v>
      </c>
      <c r="D53" s="76">
        <v>301.6</v>
      </c>
      <c r="E53" s="115">
        <f t="shared" si="7"/>
        <v>5.29104</v>
      </c>
      <c r="F53" s="76">
        <f t="shared" si="7"/>
        <v>332.45368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78</v>
      </c>
      <c r="C54" s="115">
        <v>5</v>
      </c>
      <c r="D54" s="76">
        <v>304.1</v>
      </c>
      <c r="E54" s="115">
        <f>C54*1.1023</f>
        <v>5.5115</v>
      </c>
      <c r="F54" s="76">
        <f t="shared" si="7"/>
        <v>335.20943000000005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3"/>
      <c r="C55" s="131"/>
      <c r="D55" s="66"/>
      <c r="E55" s="114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3" t="s">
        <v>18</v>
      </c>
      <c r="D56" s="144"/>
      <c r="E56" s="143" t="s">
        <v>19</v>
      </c>
      <c r="F56" s="14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14">
        <v>0.02</v>
      </c>
      <c r="D57" s="71">
        <v>30.28</v>
      </c>
      <c r="E57" s="114">
        <f>C57/454*1000</f>
        <v>0.04405286343612335</v>
      </c>
      <c r="F57" s="71">
        <f aca="true" t="shared" si="8" ref="E57:F59">D57/454*1000</f>
        <v>66.69603524229076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85</v>
      </c>
      <c r="C58" s="114">
        <v>0.03</v>
      </c>
      <c r="D58" s="71">
        <v>30.47</v>
      </c>
      <c r="E58" s="114">
        <f t="shared" si="8"/>
        <v>0.06607929515418502</v>
      </c>
      <c r="F58" s="71">
        <f t="shared" si="8"/>
        <v>67.11453744493393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78</v>
      </c>
      <c r="C59" s="114">
        <v>0.03</v>
      </c>
      <c r="D59" s="71">
        <v>30.77</v>
      </c>
      <c r="E59" s="114">
        <f t="shared" si="8"/>
        <v>0.06607929515418502</v>
      </c>
      <c r="F59" s="71">
        <f t="shared" si="8"/>
        <v>67.77533039647577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8"/>
      <c r="D60" s="69"/>
      <c r="E60" s="12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3" t="s">
        <v>21</v>
      </c>
      <c r="D61" s="144"/>
      <c r="E61" s="143" t="s">
        <v>6</v>
      </c>
      <c r="F61" s="14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85</v>
      </c>
      <c r="C62" s="140">
        <v>0</v>
      </c>
      <c r="D62" s="75">
        <v>12.275</v>
      </c>
      <c r="E62" s="140">
        <f aca="true" t="shared" si="9" ref="E62:F65">C62*22.026</f>
        <v>0</v>
      </c>
      <c r="F62" s="71">
        <f t="shared" si="9"/>
        <v>270.36915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78</v>
      </c>
      <c r="C63" s="140">
        <v>0</v>
      </c>
      <c r="D63" s="75">
        <v>12.485</v>
      </c>
      <c r="E63" s="140">
        <f t="shared" si="9"/>
        <v>0</v>
      </c>
      <c r="F63" s="71">
        <f t="shared" si="9"/>
        <v>274.99460999999997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91</v>
      </c>
      <c r="C64" s="113">
        <v>0.005</v>
      </c>
      <c r="D64" s="75">
        <v>12.62</v>
      </c>
      <c r="E64" s="113">
        <f t="shared" si="9"/>
        <v>0.11013</v>
      </c>
      <c r="F64" s="71">
        <f t="shared" si="9"/>
        <v>277.96812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5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3" t="s">
        <v>77</v>
      </c>
      <c r="D66" s="144"/>
      <c r="E66" s="143" t="s">
        <v>23</v>
      </c>
      <c r="F66" s="144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96</v>
      </c>
      <c r="C67" s="115">
        <v>0.003</v>
      </c>
      <c r="D67" s="75">
        <v>1.374</v>
      </c>
      <c r="E67" s="115">
        <f aca="true" t="shared" si="10" ref="E67:F69">C67/3.785</f>
        <v>0.0007926023778071334</v>
      </c>
      <c r="F67" s="71">
        <f t="shared" si="10"/>
        <v>0.3630118890356671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101</v>
      </c>
      <c r="C68" s="115">
        <v>0.005</v>
      </c>
      <c r="D68" s="75">
        <v>1.398</v>
      </c>
      <c r="E68" s="115">
        <f t="shared" si="10"/>
        <v>0.001321003963011889</v>
      </c>
      <c r="F68" s="71">
        <f t="shared" si="10"/>
        <v>0.36935270805812415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103</v>
      </c>
      <c r="C69" s="115">
        <v>0.005</v>
      </c>
      <c r="D69" s="75">
        <v>1.418</v>
      </c>
      <c r="E69" s="115">
        <f t="shared" si="10"/>
        <v>0.001321003963011889</v>
      </c>
      <c r="F69" s="71">
        <f t="shared" si="10"/>
        <v>0.3746367239101717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5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3" t="s">
        <v>25</v>
      </c>
      <c r="D71" s="144"/>
      <c r="E71" s="143" t="s">
        <v>26</v>
      </c>
      <c r="F71" s="144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90</v>
      </c>
      <c r="C72" s="162">
        <v>0</v>
      </c>
      <c r="D72" s="123">
        <v>1.195</v>
      </c>
      <c r="E72" s="162">
        <f>C72/454*100</f>
        <v>0</v>
      </c>
      <c r="F72" s="77">
        <f>D72/454*1000</f>
        <v>2.63215859030837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96</v>
      </c>
      <c r="C73" s="137">
        <v>0.00475</v>
      </c>
      <c r="D73" s="123">
        <v>1.24</v>
      </c>
      <c r="E73" s="137">
        <f>C73/454*100</f>
        <v>0.0010462555066079295</v>
      </c>
      <c r="F73" s="77">
        <f>D73/454*1000</f>
        <v>2.7312775330396475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101</v>
      </c>
      <c r="C74" s="137">
        <v>0.005</v>
      </c>
      <c r="D74" s="123">
        <v>1.26</v>
      </c>
      <c r="E74" s="137">
        <f>C74/454*100</f>
        <v>0.0011013215859030838</v>
      </c>
      <c r="F74" s="77">
        <f>D74/454*1000</f>
        <v>2.7753303964757707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1" t="s">
        <v>25</v>
      </c>
      <c r="D76" s="151"/>
      <c r="E76" s="143" t="s">
        <v>28</v>
      </c>
      <c r="F76" s="14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16">
        <v>0.0002</v>
      </c>
      <c r="D77" s="124">
        <v>0.131</v>
      </c>
      <c r="E77" s="116">
        <f>C77/454*1000000</f>
        <v>0.4405286343612335</v>
      </c>
      <c r="F77" s="71">
        <f>D77/454*1000000</f>
        <v>288.54625550660796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84</v>
      </c>
      <c r="C78" s="116">
        <v>0.0004</v>
      </c>
      <c r="D78" s="124" t="s">
        <v>72</v>
      </c>
      <c r="E78" s="116">
        <f>C78/454*1000000</f>
        <v>0.881057268722467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95</v>
      </c>
      <c r="C79" s="116">
        <v>0.0005</v>
      </c>
      <c r="D79" s="124" t="s">
        <v>72</v>
      </c>
      <c r="E79" s="116">
        <f>C79/454*1000000</f>
        <v>1.1013215859030836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6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2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2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35">
        <v>1.1098</v>
      </c>
      <c r="F85" s="135">
        <v>0.0092</v>
      </c>
      <c r="G85" s="135">
        <v>1.3131</v>
      </c>
      <c r="H85" s="135">
        <v>1.0123</v>
      </c>
      <c r="I85" s="135">
        <v>0.759</v>
      </c>
      <c r="J85" s="135">
        <v>0.6846</v>
      </c>
      <c r="K85" s="135">
        <v>0.1277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5">
        <v>0.9011</v>
      </c>
      <c r="E86" s="135" t="s">
        <v>72</v>
      </c>
      <c r="F86" s="135">
        <v>0.0083</v>
      </c>
      <c r="G86" s="135">
        <v>1.1832</v>
      </c>
      <c r="H86" s="135">
        <v>0.9121</v>
      </c>
      <c r="I86" s="135">
        <v>0.6839</v>
      </c>
      <c r="J86" s="135">
        <v>0.6169</v>
      </c>
      <c r="K86" s="135">
        <v>0.1151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5">
        <v>108.59</v>
      </c>
      <c r="E87" s="135">
        <v>120.5132</v>
      </c>
      <c r="F87" s="135" t="s">
        <v>72</v>
      </c>
      <c r="G87" s="135">
        <v>142.5895</v>
      </c>
      <c r="H87" s="135">
        <v>109.92</v>
      </c>
      <c r="I87" s="135">
        <v>82.415</v>
      </c>
      <c r="J87" s="135">
        <v>74.3407</v>
      </c>
      <c r="K87" s="135">
        <v>13.87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5">
        <v>0.7616</v>
      </c>
      <c r="E88" s="135">
        <v>0.8452</v>
      </c>
      <c r="F88" s="135">
        <v>0.007</v>
      </c>
      <c r="G88" s="135" t="s">
        <v>72</v>
      </c>
      <c r="H88" s="135">
        <v>0.7709</v>
      </c>
      <c r="I88" s="135">
        <v>0.578</v>
      </c>
      <c r="J88" s="135">
        <v>0.5214</v>
      </c>
      <c r="K88" s="135">
        <v>0.0973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5">
        <v>0.9879</v>
      </c>
      <c r="E89" s="135">
        <v>1.0964</v>
      </c>
      <c r="F89" s="135">
        <v>0.0091</v>
      </c>
      <c r="G89" s="135">
        <v>1.2972</v>
      </c>
      <c r="H89" s="135" t="s">
        <v>72</v>
      </c>
      <c r="I89" s="135">
        <v>0.7498</v>
      </c>
      <c r="J89" s="135">
        <v>0.6763</v>
      </c>
      <c r="K89" s="135">
        <v>0.1262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5">
        <v>1.3176</v>
      </c>
      <c r="E90" s="135">
        <v>1.4623</v>
      </c>
      <c r="F90" s="135">
        <v>0.0121</v>
      </c>
      <c r="G90" s="135">
        <v>1.7301</v>
      </c>
      <c r="H90" s="135">
        <v>1.3337</v>
      </c>
      <c r="I90" s="135" t="s">
        <v>72</v>
      </c>
      <c r="J90" s="135">
        <v>0.902</v>
      </c>
      <c r="K90" s="135">
        <v>0.1683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5">
        <v>1.4607</v>
      </c>
      <c r="E91" s="135">
        <v>1.6211</v>
      </c>
      <c r="F91" s="135">
        <v>0.0135</v>
      </c>
      <c r="G91" s="135">
        <v>1.9181</v>
      </c>
      <c r="H91" s="135">
        <v>1.4786</v>
      </c>
      <c r="I91" s="135">
        <v>1.1086</v>
      </c>
      <c r="J91" s="135" t="s">
        <v>72</v>
      </c>
      <c r="K91" s="135">
        <v>0.1866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5">
        <v>7.8291</v>
      </c>
      <c r="E92" s="135">
        <v>8.6887</v>
      </c>
      <c r="F92" s="135">
        <v>0.0721</v>
      </c>
      <c r="G92" s="135">
        <v>10.2804</v>
      </c>
      <c r="H92" s="135">
        <v>7.925</v>
      </c>
      <c r="I92" s="135">
        <v>5.9419</v>
      </c>
      <c r="J92" s="135">
        <v>5.3598</v>
      </c>
      <c r="K92" s="135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7"/>
      <c r="H93" s="117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8"/>
      <c r="H94" s="118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0.9010632546404759</v>
      </c>
      <c r="F95" s="89"/>
      <c r="G95" s="119"/>
      <c r="H95" s="119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0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0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9"/>
      <c r="H98" s="119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9"/>
      <c r="H99" s="119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9"/>
      <c r="H100" s="119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1"/>
      <c r="H101" s="121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1"/>
      <c r="H102" s="121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7"/>
      <c r="H103" s="117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7"/>
      <c r="H104" s="117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7"/>
      <c r="H105" s="117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7"/>
      <c r="H106" s="117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7"/>
      <c r="H107" s="117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7"/>
      <c r="H108" s="117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7"/>
      <c r="H109" s="117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7"/>
      <c r="H110" s="117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7"/>
      <c r="H111" s="117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7"/>
      <c r="H112" s="117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7"/>
      <c r="H113" s="117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54</v>
      </c>
      <c r="C114" s="154"/>
      <c r="D114" s="154"/>
      <c r="E114" s="154"/>
      <c r="F114" s="154"/>
      <c r="G114" s="117"/>
      <c r="H114" s="117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0" t="s">
        <v>55</v>
      </c>
      <c r="C115" s="150"/>
      <c r="D115" s="150"/>
      <c r="E115" s="150"/>
      <c r="F115" s="150"/>
      <c r="G115" s="117"/>
      <c r="H115" s="117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0" t="s">
        <v>56</v>
      </c>
      <c r="C116" s="150"/>
      <c r="D116" s="150"/>
      <c r="E116" s="150"/>
      <c r="F116" s="150"/>
      <c r="G116" s="117"/>
      <c r="H116" s="117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0" t="s">
        <v>57</v>
      </c>
      <c r="C117" s="150"/>
      <c r="D117" s="150"/>
      <c r="E117" s="150"/>
      <c r="F117" s="150"/>
      <c r="G117" s="117"/>
      <c r="H117" s="117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0" t="s">
        <v>58</v>
      </c>
      <c r="C118" s="150"/>
      <c r="D118" s="150"/>
      <c r="E118" s="150"/>
      <c r="F118" s="150"/>
      <c r="G118" s="117"/>
      <c r="H118" s="117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0" t="s">
        <v>59</v>
      </c>
      <c r="C119" s="150"/>
      <c r="D119" s="150"/>
      <c r="E119" s="150"/>
      <c r="F119" s="150"/>
      <c r="G119" s="117"/>
      <c r="H119" s="117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0" t="s">
        <v>60</v>
      </c>
      <c r="C120" s="150"/>
      <c r="D120" s="150"/>
      <c r="E120" s="150"/>
      <c r="F120" s="150"/>
      <c r="G120" s="117"/>
      <c r="H120" s="117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9" t="s">
        <v>61</v>
      </c>
      <c r="C121" s="149"/>
      <c r="D121" s="149"/>
      <c r="E121" s="149"/>
      <c r="F121" s="149"/>
      <c r="G121" s="117"/>
      <c r="H121" s="117"/>
    </row>
    <row r="122" spans="7:8" ht="15">
      <c r="G122" s="117"/>
      <c r="H122" s="117"/>
    </row>
    <row r="123" spans="2:8" ht="15.75">
      <c r="B123" s="32" t="s">
        <v>62</v>
      </c>
      <c r="C123" s="152"/>
      <c r="D123" s="161"/>
      <c r="E123" s="161"/>
      <c r="F123" s="153"/>
      <c r="G123" s="117"/>
      <c r="H123" s="117"/>
    </row>
    <row r="124" spans="2:8" ht="30.75" customHeight="1">
      <c r="B124" s="32" t="s">
        <v>63</v>
      </c>
      <c r="C124" s="152" t="s">
        <v>64</v>
      </c>
      <c r="D124" s="153"/>
      <c r="E124" s="152" t="s">
        <v>65</v>
      </c>
      <c r="F124" s="153"/>
      <c r="G124" s="117"/>
      <c r="H124" s="117"/>
    </row>
    <row r="125" spans="2:8" ht="30.75" customHeight="1">
      <c r="B125" s="32" t="s">
        <v>66</v>
      </c>
      <c r="C125" s="152" t="s">
        <v>67</v>
      </c>
      <c r="D125" s="153"/>
      <c r="E125" s="152" t="s">
        <v>68</v>
      </c>
      <c r="F125" s="153"/>
      <c r="G125" s="117"/>
      <c r="H125" s="117"/>
    </row>
    <row r="126" spans="2:8" ht="15" customHeight="1">
      <c r="B126" s="155" t="s">
        <v>69</v>
      </c>
      <c r="C126" s="157" t="s">
        <v>70</v>
      </c>
      <c r="D126" s="158"/>
      <c r="E126" s="157" t="s">
        <v>71</v>
      </c>
      <c r="F126" s="158"/>
      <c r="G126" s="117"/>
      <c r="H126" s="117"/>
    </row>
    <row r="127" spans="2:8" ht="15" customHeight="1">
      <c r="B127" s="156"/>
      <c r="C127" s="159"/>
      <c r="D127" s="160"/>
      <c r="E127" s="159"/>
      <c r="F127" s="160"/>
      <c r="G127" s="117"/>
      <c r="H127" s="117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2019-12-06T09:59:29Z</dcterms:modified>
  <cp:category/>
  <cp:version/>
  <cp:contentType/>
  <cp:contentStatus/>
</cp:coreProperties>
</file>