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<sst xmlns="http://schemas.openxmlformats.org/spreadsheetml/2006/main" count="171" uniqueCount="104">
  <si>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</si>
  <si>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</si>
  <si>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</si>
  <si>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</si>
  <si>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</si>
  <si>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</si>
  <si>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</si>
  <si>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</si>
  <si>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</si>
  <si>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</si>
  <si>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</si>
  <si>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</si>
  <si>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</si>
  <si>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</si>
  <si>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</si>
  <si>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</si>
  <si>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</si>
  <si>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</si>
  <si>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</si>
  <si>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</si>
  <si>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</si>
  <si>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</si>
  <si>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</si>
  <si>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</si>
  <si>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</si>
  <si>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</si>
  <si>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</si>
  <si>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</si>
  <si>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</si>
  <si>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</si>
  <si>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</si>
  <si>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</si>
  <si>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</si>
  <si>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</si>
  <si>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</si>
  <si>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</si>
  <si>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</si>
  <si>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</si>
  <si>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</si>
  <si>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</si>
  <si>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</si>
  <si>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</si>
  <si>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</si>
  <si>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</si>
  <si>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</si>
  <si>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</si>
  <si>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</si>
  <si>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</si>
  <si>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</si>
  <si>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</si>
  <si>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</si>
  <si>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</si>
  <si>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</si>
  <si>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</si>
  <si>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</si>
  <si>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</si>
  <si>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</si>
  <si>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</si>
  <si>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</si>
  <si>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</si>
  <si>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</si>
  <si>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</si>
  <si>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</si>
  <si>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</si>
  <si>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</si>
  <si>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</si>
  <si>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</si>
  <si>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</si>
  <si>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</si>
  <si>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</si>
  <si>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</si>
  <si>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</si>
  <si>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</si>
  <si>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</si>
  <si>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</si>
  <si>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</si>
  <si>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</si>
  <si>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</si>
  <si>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Грудень '17 (€/МT)</t>
  </si>
  <si>
    <t>CME -Березень '18</t>
  </si>
  <si>
    <t>Euronext - Лютий '18 (€/МT)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</si>
  <si>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</si>
  <si>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</si>
  <si>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</si>
  <si>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</si>
  <si>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</si>
  <si>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</si>
  <si>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</si>
  <si>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</si>
  <si>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</si>
  <si>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</si>
  <si>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</si>
  <si>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</si>
  <si>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</si>
  <si>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</si>
  <si>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</si>
  <si>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</si>
  <si>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Euronext - Серпень '18 (€/МT)</t>
  </si>
  <si>
    <t>CME - Травень '19</t>
  </si>
  <si>
    <t>CME - Лютий'18</t>
  </si>
  <si>
    <t>CME - Січень'18</t>
  </si>
  <si>
    <t>CME - Лютий '18</t>
  </si>
  <si>
    <t>Euronext -Червень '18 (€/МT)</t>
  </si>
  <si>
    <t>5 грудня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</si>
</sst>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5" fontId="35" fillId="35" borderId="0" xfId="0" applyNumberFormat="1" applyFont="1" applyFill="1" applyAlignment="1">
      <alignment horizontal="center" vertical="center" wrapText="1"/>
    </xf>
    <xf numFmtId="181" fontId="71" fillId="0" borderId="10" xfId="0" applyNumberFormat="1" applyFont="1" applyFill="1" applyBorder="1" applyAlignment="1">
      <alignment horizontal="center" vertical="top" wrapText="1"/>
    </xf>
    <xf numFmtId="182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1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103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5" t="s">
        <v>5</v>
      </c>
      <c r="D6" s="146"/>
      <c r="E6" s="149" t="s">
        <v>6</v>
      </c>
      <c r="F6" s="149"/>
      <c r="G6"/>
      <c r="H6"/>
      <c r="I6"/>
    </row>
    <row r="7" spans="2:6" s="6" customFormat="1" ht="15">
      <c r="B7" s="24" t="s">
        <v>81</v>
      </c>
      <c r="C7" s="124">
        <v>0.002</v>
      </c>
      <c r="D7" s="14">
        <v>3.396</v>
      </c>
      <c r="E7" s="124">
        <f aca="true" t="shared" si="0" ref="E7:F9">C7*39.3683</f>
        <v>0.0787366</v>
      </c>
      <c r="F7" s="13">
        <f t="shared" si="0"/>
        <v>133.6947468</v>
      </c>
    </row>
    <row r="8" spans="2:6" s="6" customFormat="1" ht="15">
      <c r="B8" s="24" t="s">
        <v>87</v>
      </c>
      <c r="C8" s="124">
        <v>0.002</v>
      </c>
      <c r="D8" s="14">
        <v>3.534</v>
      </c>
      <c r="E8" s="124">
        <f t="shared" si="0"/>
        <v>0.0787366</v>
      </c>
      <c r="F8" s="13">
        <f t="shared" si="0"/>
        <v>139.12757219999997</v>
      </c>
    </row>
    <row r="9" spans="2:17" s="6" customFormat="1" ht="15">
      <c r="B9" s="24" t="s">
        <v>93</v>
      </c>
      <c r="C9" s="124">
        <v>0.002</v>
      </c>
      <c r="D9" s="14">
        <v>3.62</v>
      </c>
      <c r="E9" s="124">
        <f t="shared" si="0"/>
        <v>0.0787366</v>
      </c>
      <c r="F9" s="13">
        <f>D9*39.3683</f>
        <v>142.513246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2"/>
      <c r="D10" s="7"/>
      <c r="E10" s="142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5" t="s">
        <v>7</v>
      </c>
      <c r="D11" s="146"/>
      <c r="E11" s="145" t="s">
        <v>6</v>
      </c>
      <c r="F11" s="146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82</v>
      </c>
      <c r="C12" s="144">
        <v>0</v>
      </c>
      <c r="D12" s="13">
        <v>155</v>
      </c>
      <c r="E12" s="144">
        <f aca="true" t="shared" si="1" ref="E12:F14">C12/$D$86</f>
        <v>0</v>
      </c>
      <c r="F12" s="72">
        <f t="shared" si="1"/>
        <v>183.49709956197466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86</v>
      </c>
      <c r="C13" s="144">
        <v>0</v>
      </c>
      <c r="D13" s="13">
        <v>159.5</v>
      </c>
      <c r="E13" s="144">
        <f t="shared" si="1"/>
        <v>0</v>
      </c>
      <c r="F13" s="72">
        <f t="shared" si="1"/>
        <v>188.82443471054813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102</v>
      </c>
      <c r="C14" s="121">
        <v>0.45</v>
      </c>
      <c r="D14" s="13">
        <v>164.5</v>
      </c>
      <c r="E14" s="121">
        <f t="shared" si="1"/>
        <v>0.5327335148573458</v>
      </c>
      <c r="F14" s="72">
        <f t="shared" si="1"/>
        <v>194.74369598674085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3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9" t="s">
        <v>75</v>
      </c>
      <c r="D16" s="149"/>
      <c r="E16" s="145" t="s">
        <v>6</v>
      </c>
      <c r="F16" s="146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83</v>
      </c>
      <c r="C17" s="144">
        <v>0</v>
      </c>
      <c r="D17" s="89" t="s">
        <v>73</v>
      </c>
      <c r="E17" s="144">
        <f aca="true" t="shared" si="2" ref="E17:F19">C17/$D$87</f>
        <v>0</v>
      </c>
      <c r="F17" s="72" t="s">
        <v>73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90</v>
      </c>
      <c r="C18" s="121">
        <v>190</v>
      </c>
      <c r="D18" s="89">
        <v>21090</v>
      </c>
      <c r="E18" s="121">
        <f t="shared" si="2"/>
        <v>1.6935555753632232</v>
      </c>
      <c r="F18" s="72">
        <f t="shared" si="2"/>
        <v>187.98466886531776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95</v>
      </c>
      <c r="C19" s="121">
        <v>150</v>
      </c>
      <c r="D19" s="89">
        <v>21400</v>
      </c>
      <c r="E19" s="121">
        <f t="shared" si="2"/>
        <v>1.3370175594972815</v>
      </c>
      <c r="F19" s="72">
        <f t="shared" si="2"/>
        <v>190.74783848827883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0"/>
      <c r="D20" s="7"/>
      <c r="E20" s="124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5" t="s">
        <v>5</v>
      </c>
      <c r="D21" s="146"/>
      <c r="E21" s="149" t="s">
        <v>6</v>
      </c>
      <c r="F21" s="149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81</v>
      </c>
      <c r="C22" s="120">
        <v>0.042</v>
      </c>
      <c r="D22" s="14">
        <v>4.056</v>
      </c>
      <c r="E22" s="120">
        <f aca="true" t="shared" si="3" ref="E22:F24">C22*36.7437</f>
        <v>1.5432354</v>
      </c>
      <c r="F22" s="13">
        <f t="shared" si="3"/>
        <v>149.03244719999998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87</v>
      </c>
      <c r="C23" s="120">
        <v>0.024</v>
      </c>
      <c r="D23" s="14">
        <v>4.32</v>
      </c>
      <c r="E23" s="120">
        <f t="shared" si="3"/>
        <v>0.8818488</v>
      </c>
      <c r="F23" s="13">
        <f t="shared" si="3"/>
        <v>158.732784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93</v>
      </c>
      <c r="C24" s="120">
        <v>0.024</v>
      </c>
      <c r="D24" s="93">
        <v>4.446</v>
      </c>
      <c r="E24" s="120">
        <f t="shared" si="3"/>
        <v>0.8818488</v>
      </c>
      <c r="F24" s="13">
        <f t="shared" si="3"/>
        <v>163.36249019999997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5"/>
      <c r="E25" s="124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9" t="s">
        <v>9</v>
      </c>
      <c r="D26" s="149"/>
      <c r="E26" s="145" t="s">
        <v>10</v>
      </c>
      <c r="F26" s="146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78</v>
      </c>
      <c r="C27" s="121">
        <v>1.08</v>
      </c>
      <c r="D27" s="72">
        <v>160</v>
      </c>
      <c r="E27" s="121">
        <f aca="true" t="shared" si="4" ref="E27:F29">C27/$D$86</f>
        <v>1.2785604356576301</v>
      </c>
      <c r="F27" s="72">
        <f t="shared" si="4"/>
        <v>189.4163608381674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86</v>
      </c>
      <c r="C28" s="121">
        <v>0.15</v>
      </c>
      <c r="D28" s="13">
        <v>161.5</v>
      </c>
      <c r="E28" s="121">
        <f t="shared" si="4"/>
        <v>0.1775778382857819</v>
      </c>
      <c r="F28" s="72">
        <f t="shared" si="4"/>
        <v>191.1921392210252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89</v>
      </c>
      <c r="C29" s="121">
        <v>0.15</v>
      </c>
      <c r="D29" s="13">
        <v>165</v>
      </c>
      <c r="E29" s="121">
        <f>C29/$D$86</f>
        <v>0.1775778382857819</v>
      </c>
      <c r="F29" s="72">
        <f t="shared" si="4"/>
        <v>195.33562211436012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3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9" t="s">
        <v>12</v>
      </c>
      <c r="D31" s="149"/>
      <c r="E31" s="149" t="s">
        <v>10</v>
      </c>
      <c r="F31" s="1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80</v>
      </c>
      <c r="C32" s="144">
        <v>0</v>
      </c>
      <c r="D32" s="13">
        <v>369</v>
      </c>
      <c r="E32" s="144">
        <f aca="true" t="shared" si="5" ref="E32:F34">C32/$D$86</f>
        <v>0</v>
      </c>
      <c r="F32" s="72">
        <f t="shared" si="5"/>
        <v>436.8414821830236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89</v>
      </c>
      <c r="C33" s="123">
        <v>0.07</v>
      </c>
      <c r="D33" s="13">
        <v>371.5</v>
      </c>
      <c r="E33" s="123">
        <f t="shared" si="5"/>
        <v>0.08286965786669824</v>
      </c>
      <c r="F33" s="72">
        <f t="shared" si="5"/>
        <v>439.80111282111994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97</v>
      </c>
      <c r="C34" s="144">
        <v>0</v>
      </c>
      <c r="D34" s="67">
        <v>359.5</v>
      </c>
      <c r="E34" s="144">
        <f t="shared" si="5"/>
        <v>0</v>
      </c>
      <c r="F34" s="72">
        <f t="shared" si="5"/>
        <v>425.59488575825736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7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81</v>
      </c>
      <c r="C37" s="120">
        <v>0.022</v>
      </c>
      <c r="D37" s="76">
        <v>2.39</v>
      </c>
      <c r="E37" s="120">
        <f aca="true" t="shared" si="6" ref="E37:F39">C37*58.0164</f>
        <v>1.2763608</v>
      </c>
      <c r="F37" s="72" t="s">
        <v>73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88</v>
      </c>
      <c r="C38" s="120">
        <v>0.024</v>
      </c>
      <c r="D38" s="76">
        <v>2.542</v>
      </c>
      <c r="E38" s="120">
        <f t="shared" si="6"/>
        <v>1.3923936</v>
      </c>
      <c r="F38" s="72">
        <f t="shared" si="6"/>
        <v>147.47768879999998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93</v>
      </c>
      <c r="C39" s="120">
        <v>0.02</v>
      </c>
      <c r="D39" s="76">
        <v>2.594</v>
      </c>
      <c r="E39" s="120">
        <f t="shared" si="6"/>
        <v>1.160328</v>
      </c>
      <c r="F39" s="72">
        <f t="shared" si="6"/>
        <v>150.4945416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0"/>
      <c r="D40" s="7"/>
      <c r="E40" s="120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92</v>
      </c>
      <c r="C42" s="124">
        <v>0.1</v>
      </c>
      <c r="D42" s="76">
        <v>10.084</v>
      </c>
      <c r="E42" s="124">
        <f aca="true" t="shared" si="7" ref="E42:F44">C42*36.7437</f>
        <v>3.6743699999999997</v>
      </c>
      <c r="F42" s="72">
        <f t="shared" si="7"/>
        <v>370.5234707999999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88</v>
      </c>
      <c r="C43" s="124">
        <v>0.102</v>
      </c>
      <c r="D43" s="76">
        <v>10.19</v>
      </c>
      <c r="E43" s="124">
        <f t="shared" si="7"/>
        <v>3.7478573999999996</v>
      </c>
      <c r="F43" s="72">
        <f t="shared" si="7"/>
        <v>374.4183029999999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24">
        <v>0.096</v>
      </c>
      <c r="D44" s="76">
        <v>10.3</v>
      </c>
      <c r="E44" s="124">
        <f t="shared" si="7"/>
        <v>3.5273952</v>
      </c>
      <c r="F44" s="72">
        <f t="shared" si="7"/>
        <v>378.46011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0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9" t="s">
        <v>74</v>
      </c>
      <c r="D46" s="149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6">
        <v>0</v>
      </c>
      <c r="D47" s="90" t="s">
        <v>73</v>
      </c>
      <c r="E47" s="128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36">
        <v>0</v>
      </c>
      <c r="D48" s="90" t="s">
        <v>73</v>
      </c>
      <c r="E48" s="128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6">
        <v>0</v>
      </c>
      <c r="D49" s="90" t="s">
        <v>73</v>
      </c>
      <c r="E49" s="128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5"/>
      <c r="D50" s="5"/>
      <c r="E50" s="125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81</v>
      </c>
      <c r="C52" s="124">
        <v>5.9</v>
      </c>
      <c r="D52" s="77">
        <v>341.7</v>
      </c>
      <c r="E52" s="124">
        <f aca="true" t="shared" si="8" ref="E52:F54">C52*1.1023</f>
        <v>6.503570000000001</v>
      </c>
      <c r="F52" s="77">
        <f t="shared" si="8"/>
        <v>376.65591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92</v>
      </c>
      <c r="C53" s="124">
        <v>5.8</v>
      </c>
      <c r="D53" s="77">
        <v>342.6</v>
      </c>
      <c r="E53" s="124">
        <f t="shared" si="8"/>
        <v>6.39334</v>
      </c>
      <c r="F53" s="77">
        <f t="shared" si="8"/>
        <v>377.64798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87</v>
      </c>
      <c r="C54" s="124">
        <v>5.7</v>
      </c>
      <c r="D54" s="108">
        <v>346</v>
      </c>
      <c r="E54" s="124">
        <f>C54*1.1023</f>
        <v>6.283110000000001</v>
      </c>
      <c r="F54" s="77">
        <f t="shared" si="8"/>
        <v>381.3958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7"/>
      <c r="D55" s="67"/>
      <c r="E55" s="121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23">
        <v>0.05</v>
      </c>
      <c r="D57" s="72">
        <v>33.41</v>
      </c>
      <c r="E57" s="123">
        <f aca="true" t="shared" si="9" ref="E57:F59">C57/454*1000</f>
        <v>0.11013215859030838</v>
      </c>
      <c r="F57" s="72">
        <f t="shared" si="9"/>
        <v>73.59030837004404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92</v>
      </c>
      <c r="C58" s="123">
        <v>0.06</v>
      </c>
      <c r="D58" s="72">
        <v>33.42</v>
      </c>
      <c r="E58" s="123">
        <f t="shared" si="9"/>
        <v>0.13215859030837004</v>
      </c>
      <c r="F58" s="72">
        <f t="shared" si="9"/>
        <v>73.61233480176212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87</v>
      </c>
      <c r="C59" s="123">
        <v>0.05</v>
      </c>
      <c r="D59" s="72">
        <v>33.68</v>
      </c>
      <c r="E59" s="123">
        <f t="shared" si="9"/>
        <v>0.11013215859030838</v>
      </c>
      <c r="F59" s="72">
        <f t="shared" si="9"/>
        <v>74.18502202643172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3"/>
      <c r="D60" s="70"/>
      <c r="E60" s="123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100</v>
      </c>
      <c r="C62" s="124">
        <v>0.15</v>
      </c>
      <c r="D62" s="76">
        <v>12.32</v>
      </c>
      <c r="E62" s="124">
        <f aca="true" t="shared" si="10" ref="E62:F64">C62*22.026</f>
        <v>3.3039</v>
      </c>
      <c r="F62" s="72">
        <f t="shared" si="10"/>
        <v>271.36032</v>
      </c>
      <c r="G62" s="48"/>
      <c r="H62" s="109"/>
      <c r="I62" s="109"/>
      <c r="J62" s="64"/>
      <c r="K62" s="48"/>
      <c r="L62" s="10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87</v>
      </c>
      <c r="C63" s="124">
        <v>0.145</v>
      </c>
      <c r="D63" s="76">
        <v>12.625</v>
      </c>
      <c r="E63" s="124">
        <f t="shared" si="10"/>
        <v>3.1937699999999998</v>
      </c>
      <c r="F63" s="72">
        <f t="shared" si="10"/>
        <v>278.07825</v>
      </c>
      <c r="G63" s="48"/>
      <c r="H63" s="110"/>
      <c r="I63" s="110"/>
      <c r="J63" s="110"/>
      <c r="K63" s="111"/>
      <c r="L63" s="110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8"/>
    </row>
    <row r="64" spans="2:24" ht="15">
      <c r="B64" s="24" t="s">
        <v>93</v>
      </c>
      <c r="C64" s="124">
        <v>0.155</v>
      </c>
      <c r="D64" s="76" t="s">
        <v>73</v>
      </c>
      <c r="E64" s="124">
        <f t="shared" si="10"/>
        <v>3.41403</v>
      </c>
      <c r="F64" s="72" t="s">
        <v>73</v>
      </c>
      <c r="G64" s="48"/>
      <c r="H64" s="113"/>
      <c r="I64" s="113"/>
      <c r="J64" s="113"/>
      <c r="K64" s="113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8"/>
    </row>
    <row r="65" spans="2:24" ht="15">
      <c r="B65" s="54"/>
      <c r="C65" s="126"/>
      <c r="D65" s="71"/>
      <c r="E65" s="120"/>
      <c r="F65" s="72"/>
      <c r="G65" s="48"/>
      <c r="H65" s="113"/>
      <c r="I65" s="113"/>
      <c r="J65" s="115"/>
      <c r="K65" s="113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8"/>
    </row>
    <row r="66" spans="2:25" ht="15.75" customHeight="1">
      <c r="B66" s="26" t="s">
        <v>22</v>
      </c>
      <c r="C66" s="147" t="s">
        <v>23</v>
      </c>
      <c r="D66" s="148"/>
      <c r="E66" s="147" t="s">
        <v>24</v>
      </c>
      <c r="F66" s="148"/>
      <c r="G66" s="115"/>
      <c r="H66" s="113"/>
      <c r="I66" s="113"/>
      <c r="J66" s="113"/>
      <c r="K66" s="115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8"/>
      <c r="Y66" s="35"/>
    </row>
    <row r="67" spans="2:25" s="6" customFormat="1" ht="15.75" customHeight="1">
      <c r="B67" s="24" t="s">
        <v>81</v>
      </c>
      <c r="C67" s="124">
        <v>0.003</v>
      </c>
      <c r="D67" s="76">
        <v>1.35</v>
      </c>
      <c r="E67" s="124">
        <f aca="true" t="shared" si="11" ref="E67:F69">C67/3.785</f>
        <v>0.0007926023778071334</v>
      </c>
      <c r="F67" s="72">
        <f t="shared" si="11"/>
        <v>0.35667107001321</v>
      </c>
      <c r="G67" s="113"/>
      <c r="H67" s="115"/>
      <c r="I67" s="115"/>
      <c r="J67" s="113"/>
      <c r="K67" s="113"/>
      <c r="L67" s="115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8"/>
      <c r="Y67" s="34"/>
    </row>
    <row r="68" spans="2:25" s="6" customFormat="1" ht="16.5" customHeight="1">
      <c r="B68" s="24" t="s">
        <v>92</v>
      </c>
      <c r="C68" s="120">
        <v>0.003</v>
      </c>
      <c r="D68" s="76">
        <v>1.356</v>
      </c>
      <c r="E68" s="120">
        <f t="shared" si="11"/>
        <v>0.0007926023778071334</v>
      </c>
      <c r="F68" s="72">
        <f t="shared" si="11"/>
        <v>0.3582562747688243</v>
      </c>
      <c r="G68" s="113"/>
      <c r="H68" s="113"/>
      <c r="I68" s="113"/>
      <c r="J68" s="113"/>
      <c r="K68" s="113"/>
      <c r="L68" s="113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8"/>
      <c r="Y68" s="34"/>
    </row>
    <row r="69" spans="2:25" s="6" customFormat="1" ht="16.5" customHeight="1">
      <c r="B69" s="24" t="s">
        <v>99</v>
      </c>
      <c r="C69" s="120">
        <v>0.001</v>
      </c>
      <c r="D69" s="76">
        <v>1.374</v>
      </c>
      <c r="E69" s="120">
        <f t="shared" si="11"/>
        <v>0.0002642007926023778</v>
      </c>
      <c r="F69" s="72">
        <f t="shared" si="11"/>
        <v>0.3630118890356671</v>
      </c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8"/>
      <c r="Y69" s="34"/>
    </row>
    <row r="70" spans="2:25" ht="15.75">
      <c r="B70" s="24"/>
      <c r="C70" s="120"/>
      <c r="D70" s="73"/>
      <c r="E70" s="120"/>
      <c r="F70" s="5"/>
      <c r="G70" s="113"/>
      <c r="H70" s="113"/>
      <c r="I70" s="113"/>
      <c r="J70" s="113"/>
      <c r="K70" s="113"/>
      <c r="L70" s="113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8"/>
      <c r="Y70" s="35"/>
    </row>
    <row r="71" spans="2:25" ht="15.75" customHeight="1">
      <c r="B71" s="26" t="s">
        <v>25</v>
      </c>
      <c r="C71" s="147" t="s">
        <v>26</v>
      </c>
      <c r="D71" s="148"/>
      <c r="E71" s="147" t="s">
        <v>27</v>
      </c>
      <c r="F71" s="148"/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7"/>
      <c r="Y71" s="35"/>
    </row>
    <row r="72" spans="2:25" s="6" customFormat="1" ht="15">
      <c r="B72" s="24" t="s">
        <v>81</v>
      </c>
      <c r="C72" s="134">
        <v>0.00025</v>
      </c>
      <c r="D72" s="137">
        <v>0.74</v>
      </c>
      <c r="E72" s="134">
        <f>C72/454*100</f>
        <v>5.506607929515418E-05</v>
      </c>
      <c r="F72" s="78">
        <f>D72/454*1000</f>
        <v>1.6299559471365639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5"/>
      <c r="Y72" s="34"/>
    </row>
    <row r="73" spans="2:25" s="6" customFormat="1" ht="16.5" customHeight="1">
      <c r="B73" s="24" t="s">
        <v>92</v>
      </c>
      <c r="C73" s="143">
        <v>0.00025</v>
      </c>
      <c r="D73" s="137">
        <v>0.71025</v>
      </c>
      <c r="E73" s="143">
        <f>C73/454*100</f>
        <v>5.506607929515418E-05</v>
      </c>
      <c r="F73" s="78">
        <f>D73/454*1000</f>
        <v>1.5644273127753305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5"/>
      <c r="Y73" s="34"/>
    </row>
    <row r="74" spans="2:25" s="6" customFormat="1" ht="15.75">
      <c r="B74" s="24" t="s">
        <v>101</v>
      </c>
      <c r="C74" s="134">
        <v>0.005</v>
      </c>
      <c r="D74" s="137">
        <v>0.72</v>
      </c>
      <c r="E74" s="134">
        <f>C74/454*100</f>
        <v>0.0011013215859030838</v>
      </c>
      <c r="F74" s="78">
        <f>D74/454*1000</f>
        <v>1.5859030837004404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5"/>
      <c r="Y74" s="34"/>
    </row>
    <row r="75" spans="2:25" s="6" customFormat="1" ht="15.75" customHeight="1">
      <c r="B75" s="50"/>
      <c r="C75" s="128"/>
      <c r="D75" s="14"/>
      <c r="E75" s="134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5" t="s">
        <v>26</v>
      </c>
      <c r="D76" s="155"/>
      <c r="E76" s="147" t="s">
        <v>29</v>
      </c>
      <c r="F76" s="148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79</v>
      </c>
      <c r="C77" s="142">
        <v>0.0016</v>
      </c>
      <c r="D77" s="138">
        <v>0.1491</v>
      </c>
      <c r="E77" s="142">
        <f aca="true" t="shared" si="12" ref="E77:F79">C77/454*1000000</f>
        <v>3.524229074889868</v>
      </c>
      <c r="F77" s="72">
        <f t="shared" si="12"/>
        <v>328.4140969162996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85</v>
      </c>
      <c r="C78" s="142">
        <v>0.0013</v>
      </c>
      <c r="D78" s="94">
        <v>0.1497</v>
      </c>
      <c r="E78" s="142">
        <f t="shared" si="12"/>
        <v>2.8634361233480172</v>
      </c>
      <c r="F78" s="72">
        <f t="shared" si="12"/>
        <v>329.73568281938327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94</v>
      </c>
      <c r="C79" s="142">
        <v>0.0012</v>
      </c>
      <c r="D79" s="138" t="s">
        <v>73</v>
      </c>
      <c r="E79" s="142">
        <f t="shared" si="12"/>
        <v>2.643171806167401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5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5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9">
        <v>1.1838</v>
      </c>
      <c r="F85" s="139">
        <v>0.0089</v>
      </c>
      <c r="G85" s="139">
        <v>1.3418</v>
      </c>
      <c r="H85" s="139">
        <v>1.0139</v>
      </c>
      <c r="I85" s="139">
        <v>0.7878</v>
      </c>
      <c r="J85" s="139">
        <v>0.7578</v>
      </c>
      <c r="K85" s="139">
        <v>0.128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40">
        <v>0.8447</v>
      </c>
      <c r="E86" s="140" t="s">
        <v>73</v>
      </c>
      <c r="F86" s="140">
        <v>0.0075</v>
      </c>
      <c r="G86" s="140">
        <v>1.1335</v>
      </c>
      <c r="H86" s="140">
        <v>0.8565</v>
      </c>
      <c r="I86" s="140">
        <v>0.6655</v>
      </c>
      <c r="J86" s="140">
        <v>0.6401</v>
      </c>
      <c r="K86" s="140">
        <v>0.1081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9">
        <v>112.19</v>
      </c>
      <c r="E87" s="139">
        <v>132.8105</v>
      </c>
      <c r="F87" s="139" t="s">
        <v>73</v>
      </c>
      <c r="G87" s="139">
        <v>150.5365</v>
      </c>
      <c r="H87" s="139">
        <v>113.7484</v>
      </c>
      <c r="I87" s="139">
        <v>88.3803</v>
      </c>
      <c r="J87" s="139">
        <v>85.0176</v>
      </c>
      <c r="K87" s="139">
        <v>14.3559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40">
        <v>0.7453</v>
      </c>
      <c r="E88" s="140">
        <v>0.8822</v>
      </c>
      <c r="F88" s="140">
        <v>0.0066</v>
      </c>
      <c r="G88" s="140" t="s">
        <v>73</v>
      </c>
      <c r="H88" s="140">
        <v>0.7556</v>
      </c>
      <c r="I88" s="140">
        <v>0.5871</v>
      </c>
      <c r="J88" s="140">
        <v>0.5648</v>
      </c>
      <c r="K88" s="140">
        <v>0.0954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9">
        <v>0.9863</v>
      </c>
      <c r="E89" s="139">
        <v>1.1676</v>
      </c>
      <c r="F89" s="139">
        <v>0.0088</v>
      </c>
      <c r="G89" s="139">
        <v>1.3234</v>
      </c>
      <c r="H89" s="139" t="s">
        <v>73</v>
      </c>
      <c r="I89" s="139">
        <v>0.777</v>
      </c>
      <c r="J89" s="139">
        <v>0.7474</v>
      </c>
      <c r="K89" s="139">
        <v>0.1262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40">
        <v>1.2694</v>
      </c>
      <c r="E90" s="140">
        <v>1.5027</v>
      </c>
      <c r="F90" s="140">
        <v>0.0113</v>
      </c>
      <c r="G90" s="140">
        <v>1.7033</v>
      </c>
      <c r="H90" s="140">
        <v>1.287</v>
      </c>
      <c r="I90" s="140" t="s">
        <v>73</v>
      </c>
      <c r="J90" s="140">
        <v>0.962</v>
      </c>
      <c r="K90" s="140">
        <v>0.1624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9">
        <v>1.3196</v>
      </c>
      <c r="E91" s="139">
        <v>1.5622</v>
      </c>
      <c r="F91" s="139">
        <v>0.0118</v>
      </c>
      <c r="G91" s="139">
        <v>1.7707</v>
      </c>
      <c r="H91" s="139">
        <v>1.3379</v>
      </c>
      <c r="I91" s="139">
        <v>1.0396</v>
      </c>
      <c r="J91" s="139" t="s">
        <v>73</v>
      </c>
      <c r="K91" s="139">
        <v>0.1689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40">
        <v>7.8149</v>
      </c>
      <c r="E92" s="140">
        <v>9.2513</v>
      </c>
      <c r="F92" s="140">
        <v>0.0697</v>
      </c>
      <c r="G92" s="140">
        <v>10.486</v>
      </c>
      <c r="H92" s="140">
        <v>7.9235</v>
      </c>
      <c r="I92" s="140">
        <v>6.1564</v>
      </c>
      <c r="J92" s="140">
        <v>5.9221</v>
      </c>
      <c r="K92" s="140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9"/>
      <c r="H93" s="129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0"/>
      <c r="H94" s="130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5"/>
      <c r="G95" s="131"/>
      <c r="H95" s="131"/>
      <c r="I95" s="95"/>
      <c r="J95" s="95"/>
      <c r="K95" s="96"/>
      <c r="L95" s="96"/>
      <c r="M95" s="97"/>
      <c r="N95" s="97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8"/>
      <c r="G96" s="132"/>
      <c r="H96" s="99"/>
      <c r="I96" s="95"/>
      <c r="J96" s="95"/>
      <c r="K96" s="100"/>
      <c r="L96" s="100"/>
      <c r="M96" s="101"/>
      <c r="N96" s="102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8"/>
      <c r="G97" s="132"/>
      <c r="H97" s="99"/>
      <c r="I97" s="95"/>
      <c r="J97" s="95"/>
      <c r="K97" s="100"/>
      <c r="L97" s="100"/>
      <c r="M97" s="101"/>
      <c r="N97" s="102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3"/>
      <c r="G98" s="131"/>
      <c r="H98" s="131"/>
      <c r="I98" s="95"/>
      <c r="J98" s="95"/>
      <c r="K98" s="100"/>
      <c r="L98" s="100"/>
      <c r="M98" s="104"/>
      <c r="N98" s="105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5"/>
      <c r="G99" s="131"/>
      <c r="H99" s="131"/>
      <c r="I99" s="95"/>
      <c r="J99" s="95"/>
      <c r="K99" s="100"/>
      <c r="L99" s="104"/>
      <c r="M99" s="105"/>
      <c r="N99" s="104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5"/>
      <c r="G100" s="131"/>
      <c r="H100" s="131"/>
      <c r="I100" s="95"/>
      <c r="J100" s="95"/>
      <c r="K100" s="100"/>
      <c r="L100" s="105"/>
      <c r="M100" s="105"/>
      <c r="N100" s="105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6"/>
      <c r="G101" s="133"/>
      <c r="H101" s="133"/>
      <c r="I101" s="106"/>
      <c r="J101" s="100"/>
      <c r="K101" s="100"/>
      <c r="L101" s="105"/>
      <c r="M101" s="105"/>
      <c r="N101" s="105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6"/>
      <c r="G102" s="133"/>
      <c r="H102" s="133"/>
      <c r="I102" s="106"/>
      <c r="J102" s="100"/>
      <c r="K102" s="107"/>
      <c r="L102" s="105"/>
      <c r="M102" s="104"/>
      <c r="N102" s="105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9"/>
      <c r="H103" s="129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9"/>
      <c r="H104" s="129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9"/>
      <c r="H105" s="129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9"/>
      <c r="H106" s="129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9"/>
      <c r="H107" s="129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9"/>
      <c r="H108" s="129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9"/>
      <c r="H109" s="129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9"/>
      <c r="H110" s="129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9"/>
      <c r="H111" s="129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9"/>
      <c r="H112" s="129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9"/>
      <c r="H113" s="129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8" t="s">
        <v>55</v>
      </c>
      <c r="C114" s="158"/>
      <c r="D114" s="158"/>
      <c r="E114" s="158"/>
      <c r="F114" s="158"/>
      <c r="G114" s="129"/>
      <c r="H114" s="129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4" t="s">
        <v>56</v>
      </c>
      <c r="C115" s="154"/>
      <c r="D115" s="154"/>
      <c r="E115" s="154"/>
      <c r="F115" s="154"/>
      <c r="G115" s="129"/>
      <c r="H115" s="129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4" t="s">
        <v>57</v>
      </c>
      <c r="C116" s="154"/>
      <c r="D116" s="154"/>
      <c r="E116" s="154"/>
      <c r="F116" s="154"/>
      <c r="G116" s="129"/>
      <c r="H116" s="129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4" t="s">
        <v>58</v>
      </c>
      <c r="C117" s="154"/>
      <c r="D117" s="154"/>
      <c r="E117" s="154"/>
      <c r="F117" s="154"/>
      <c r="G117" s="129"/>
      <c r="H117" s="129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4" t="s">
        <v>59</v>
      </c>
      <c r="C118" s="154"/>
      <c r="D118" s="154"/>
      <c r="E118" s="154"/>
      <c r="F118" s="154"/>
      <c r="G118" s="129"/>
      <c r="H118" s="129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4" t="s">
        <v>60</v>
      </c>
      <c r="C119" s="154"/>
      <c r="D119" s="154"/>
      <c r="E119" s="154"/>
      <c r="F119" s="154"/>
      <c r="G119" s="129"/>
      <c r="H119" s="129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4" t="s">
        <v>61</v>
      </c>
      <c r="C120" s="154"/>
      <c r="D120" s="154"/>
      <c r="E120" s="154"/>
      <c r="F120" s="154"/>
      <c r="G120" s="129"/>
      <c r="H120" s="129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3" t="s">
        <v>62</v>
      </c>
      <c r="C121" s="153"/>
      <c r="D121" s="153"/>
      <c r="E121" s="153"/>
      <c r="F121" s="153"/>
      <c r="G121" s="129"/>
      <c r="H121" s="129"/>
    </row>
    <row r="122" spans="7:8" ht="15">
      <c r="G122" s="129"/>
      <c r="H122" s="129"/>
    </row>
    <row r="123" spans="2:8" ht="15.75">
      <c r="B123" s="33" t="s">
        <v>63</v>
      </c>
      <c r="C123" s="156"/>
      <c r="D123" s="165"/>
      <c r="E123" s="165"/>
      <c r="F123" s="157"/>
      <c r="G123" s="129"/>
      <c r="H123" s="129"/>
    </row>
    <row r="124" spans="2:8" ht="30.75" customHeight="1">
      <c r="B124" s="33" t="s">
        <v>64</v>
      </c>
      <c r="C124" s="156" t="s">
        <v>65</v>
      </c>
      <c r="D124" s="157"/>
      <c r="E124" s="156" t="s">
        <v>66</v>
      </c>
      <c r="F124" s="157"/>
      <c r="G124" s="129"/>
      <c r="H124" s="129"/>
    </row>
    <row r="125" spans="2:8" ht="30.75" customHeight="1">
      <c r="B125" s="33" t="s">
        <v>67</v>
      </c>
      <c r="C125" s="156" t="s">
        <v>68</v>
      </c>
      <c r="D125" s="157"/>
      <c r="E125" s="156" t="s">
        <v>69</v>
      </c>
      <c r="F125" s="157"/>
      <c r="G125" s="129"/>
      <c r="H125" s="129"/>
    </row>
    <row r="126" spans="2:8" ht="15" customHeight="1">
      <c r="B126" s="159" t="s">
        <v>70</v>
      </c>
      <c r="C126" s="161" t="s">
        <v>71</v>
      </c>
      <c r="D126" s="162"/>
      <c r="E126" s="161" t="s">
        <v>72</v>
      </c>
      <c r="F126" s="162"/>
      <c r="G126" s="129"/>
      <c r="H126" s="129"/>
    </row>
    <row r="127" spans="2:8" ht="15" customHeight="1">
      <c r="B127" s="160"/>
      <c r="C127" s="163"/>
      <c r="D127" s="164"/>
      <c r="E127" s="163"/>
      <c r="F127" s="164"/>
      <c r="G127" s="129"/>
      <c r="H127" s="12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2017-12-06T07:05:38Z</dcterms:modified>
  <cp:category/>
  <cp:version/>
  <cp:contentType/>
  <cp:contentStatus/>
</cp:coreProperties>
</file>