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<sst xmlns="http://schemas.openxmlformats.org/spreadsheetml/2006/main" count="162" uniqueCount="109">
  <si>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</si>
  <si>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</si>
  <si>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</si>
  <si>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</si>
  <si>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</si>
  <si>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</si>
  <si>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</si>
  <si>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</si>
  <si>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</si>
  <si>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</si>
  <si>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</si>
  <si>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</si>
  <si>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</si>
  <si>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</si>
  <si>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</si>
  <si>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</si>
  <si>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</si>
  <si>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</si>
  <si>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</si>
  <si>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</si>
  <si>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</si>
  <si>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</si>
  <si>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</si>
  <si>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</si>
  <si>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</si>
  <si>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</si>
  <si>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</si>
  <si>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</si>
  <si>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</si>
  <si>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</si>
  <si>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</si>
  <si>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</si>
  <si>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</si>
  <si>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</si>
  <si>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</si>
  <si>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</si>
  <si>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</si>
  <si>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</si>
  <si>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</si>
  <si>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</si>
  <si>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</si>
  <si>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</si>
  <si>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</si>
  <si>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</si>
  <si>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</si>
  <si>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</si>
  <si>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</si>
  <si>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</si>
  <si>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</si>
  <si>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</si>
  <si>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</si>
  <si>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</si>
  <si>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</si>
  <si>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</si>
  <si>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</si>
  <si>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</si>
  <si>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</si>
  <si>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</si>
  <si>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</si>
  <si>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</si>
  <si>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</si>
  <si>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</si>
  <si>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</si>
  <si>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</si>
  <si>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</si>
  <si>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</si>
  <si>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</si>
  <si>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</si>
  <si>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</si>
  <si>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</si>
  <si>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</si>
  <si>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</si>
  <si>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</si>
  <si>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</si>
  <si>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</si>
  <si>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</si>
  <si>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</si>
  <si>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</si>
  <si>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</si>
  <si>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</si>
  <si>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</si>
  <si>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</si>
  <si>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</si>
  <si>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</si>
  <si>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</si>
  <si>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</si>
  <si>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</si>
  <si>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</si>
  <si>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</si>
  <si>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</si>
  <si>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</si>
  <si>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</si>
  <si>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</si>
  <si>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</si>
  <si>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</si>
  <si>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</si>
  <si>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</si>
  <si>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</si>
  <si>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</si>
  <si>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</si>
  <si>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</si>
  <si>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</si>
  <si>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</si>
  <si>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</si>
  <si>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</si>
  <si>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</si>
  <si>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</si>
  <si>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CME -Липень '17</t>
  </si>
  <si>
    <t>05 жовтня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</si>
</sst>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108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2" t="s">
        <v>6</v>
      </c>
      <c r="F6" s="152"/>
      <c r="G6"/>
      <c r="H6"/>
      <c r="I6"/>
    </row>
    <row r="7" spans="2:6" s="6" customFormat="1" ht="15">
      <c r="B7" s="25" t="s">
        <v>92</v>
      </c>
      <c r="C7" s="140">
        <v>0.004</v>
      </c>
      <c r="D7" s="14">
        <v>3.47</v>
      </c>
      <c r="E7" s="140">
        <f aca="true" t="shared" si="0" ref="E7:F9">C7*39.3683</f>
        <v>0.1574732</v>
      </c>
      <c r="F7" s="13">
        <f t="shared" si="0"/>
        <v>136.608001</v>
      </c>
    </row>
    <row r="8" spans="2:6" s="6" customFormat="1" ht="15">
      <c r="B8" s="25" t="s">
        <v>99</v>
      </c>
      <c r="C8" s="140">
        <v>0.006</v>
      </c>
      <c r="D8" s="14">
        <v>3.57</v>
      </c>
      <c r="E8" s="140">
        <f t="shared" si="0"/>
        <v>0.2362098</v>
      </c>
      <c r="F8" s="13">
        <f t="shared" si="0"/>
        <v>140.544831</v>
      </c>
    </row>
    <row r="9" spans="2:17" s="6" customFormat="1" ht="15">
      <c r="B9" s="25" t="s">
        <v>106</v>
      </c>
      <c r="C9" s="140">
        <v>0.006</v>
      </c>
      <c r="D9" s="14">
        <v>3.644</v>
      </c>
      <c r="E9" s="140">
        <f t="shared" si="0"/>
        <v>0.2362098</v>
      </c>
      <c r="F9" s="13">
        <f t="shared" si="0"/>
        <v>143.4580852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2" t="s">
        <v>7</v>
      </c>
      <c r="D11" s="152"/>
      <c r="E11" s="155" t="s">
        <v>6</v>
      </c>
      <c r="F11" s="15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4">
        <v>0.47</v>
      </c>
      <c r="D12" s="13">
        <v>161.25</v>
      </c>
      <c r="E12" s="144">
        <f>C12/D86</f>
        <v>0.5261390350386208</v>
      </c>
      <c r="F12" s="79">
        <f>D12/D86</f>
        <v>180.510466808463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94</v>
      </c>
      <c r="C13" s="144">
        <v>0.46</v>
      </c>
      <c r="D13" s="13">
        <v>165.25</v>
      </c>
      <c r="E13" s="144">
        <f>C13/D86</f>
        <v>0.5149445874846077</v>
      </c>
      <c r="F13" s="79">
        <f>D13/D86</f>
        <v>184.98824583006828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101</v>
      </c>
      <c r="C14" s="144">
        <v>0.3</v>
      </c>
      <c r="D14" s="13">
        <v>166.5</v>
      </c>
      <c r="E14" s="144">
        <f>C14/D87</f>
        <v>0.002896591677126581</v>
      </c>
      <c r="F14" s="79">
        <f>D14/D86</f>
        <v>186.38755177431995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2" t="s">
        <v>84</v>
      </c>
      <c r="D16" s="152"/>
      <c r="E16" s="155" t="s">
        <v>6</v>
      </c>
      <c r="F16" s="15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88</v>
      </c>
      <c r="C17" s="144">
        <v>1500</v>
      </c>
      <c r="D17" s="103">
        <v>19000</v>
      </c>
      <c r="E17" s="144">
        <f aca="true" t="shared" si="1" ref="E17:F19">C17/$D$87</f>
        <v>14.482958385632907</v>
      </c>
      <c r="F17" s="79">
        <f t="shared" si="1"/>
        <v>183.45080621801682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95</v>
      </c>
      <c r="C18" s="144">
        <v>740</v>
      </c>
      <c r="D18" s="103">
        <v>19340</v>
      </c>
      <c r="E18" s="144">
        <f t="shared" si="1"/>
        <v>7.144926136912233</v>
      </c>
      <c r="F18" s="79">
        <f t="shared" si="1"/>
        <v>186.73361011876028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44">
        <v>340</v>
      </c>
      <c r="D19" s="103">
        <v>19560</v>
      </c>
      <c r="E19" s="144">
        <f t="shared" si="1"/>
        <v>3.282803900743459</v>
      </c>
      <c r="F19" s="79">
        <f t="shared" si="1"/>
        <v>188.8577773486531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5" t="s">
        <v>5</v>
      </c>
      <c r="D21" s="156"/>
      <c r="E21" s="152" t="s">
        <v>6</v>
      </c>
      <c r="F21" s="152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92</v>
      </c>
      <c r="C22" s="145">
        <v>0.094</v>
      </c>
      <c r="D22" s="14">
        <v>4.064</v>
      </c>
      <c r="E22" s="145">
        <f aca="true" t="shared" si="2" ref="E22:F24">C22*36.7437</f>
        <v>3.4539077999999996</v>
      </c>
      <c r="F22" s="13">
        <f t="shared" si="2"/>
        <v>149.3263968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99</v>
      </c>
      <c r="C23" s="145">
        <v>0.086</v>
      </c>
      <c r="D23" s="14">
        <v>4.26</v>
      </c>
      <c r="E23" s="145">
        <f t="shared" si="2"/>
        <v>3.1599581999999993</v>
      </c>
      <c r="F23" s="13">
        <f t="shared" si="2"/>
        <v>156.52816199999998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106</v>
      </c>
      <c r="C24" s="145">
        <v>0.092</v>
      </c>
      <c r="D24" s="107">
        <v>4.396</v>
      </c>
      <c r="E24" s="145">
        <f t="shared" si="2"/>
        <v>3.3804203999999998</v>
      </c>
      <c r="F24" s="13">
        <f t="shared" si="2"/>
        <v>161.5253052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2" t="s">
        <v>9</v>
      </c>
      <c r="D26" s="152"/>
      <c r="E26" s="155" t="s">
        <v>10</v>
      </c>
      <c r="F26" s="15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105</v>
      </c>
      <c r="C27" s="144">
        <v>0.16</v>
      </c>
      <c r="D27" s="79">
        <v>160.5</v>
      </c>
      <c r="E27" s="144">
        <f>C27/$D$86</f>
        <v>0.17911116086421136</v>
      </c>
      <c r="F27" s="79">
        <f>D27/D86</f>
        <v>179.670883241912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101</v>
      </c>
      <c r="C28" s="144">
        <v>0.45</v>
      </c>
      <c r="D28" s="13">
        <v>166.75</v>
      </c>
      <c r="E28" s="144">
        <f>C28/$D$86</f>
        <v>0.5037501399305945</v>
      </c>
      <c r="F28" s="79">
        <f>D28/D86</f>
        <v>186.66741296317028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102</v>
      </c>
      <c r="C29" s="144">
        <v>0.15</v>
      </c>
      <c r="D29" s="13">
        <v>169.75</v>
      </c>
      <c r="E29" s="144">
        <f>C29/$D$86</f>
        <v>0.16791671331019814</v>
      </c>
      <c r="F29" s="79">
        <f>D29/D86</f>
        <v>190.02574722937425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2" t="s">
        <v>12</v>
      </c>
      <c r="D31" s="152"/>
      <c r="E31" s="152" t="s">
        <v>10</v>
      </c>
      <c r="F31" s="1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0.27</v>
      </c>
      <c r="D32" s="13">
        <v>376.75</v>
      </c>
      <c r="E32" s="144">
        <f>C32/$D$86</f>
        <v>0.3022500839583567</v>
      </c>
      <c r="F32" s="79">
        <f>D32/D86</f>
        <v>421.7508115974477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90</v>
      </c>
      <c r="C33" s="144">
        <v>0.4</v>
      </c>
      <c r="D33" s="13">
        <v>378.75</v>
      </c>
      <c r="E33" s="144">
        <f>C33/$D$86</f>
        <v>0.44777790216052843</v>
      </c>
      <c r="F33" s="79">
        <f>D33/$D$86</f>
        <v>423.9897011082503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102</v>
      </c>
      <c r="C34" s="144">
        <v>0.27</v>
      </c>
      <c r="D34" s="73">
        <v>377</v>
      </c>
      <c r="E34" s="144">
        <f>C34/$D$86</f>
        <v>0.3022500839583567</v>
      </c>
      <c r="F34" s="79">
        <f>D34/$D$86</f>
        <v>422.030672786298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92</v>
      </c>
      <c r="C37" s="145">
        <v>0.026</v>
      </c>
      <c r="D37" s="83">
        <v>1.84</v>
      </c>
      <c r="E37" s="145">
        <f aca="true" t="shared" si="3" ref="E37:F39">C37*58.0164</f>
        <v>1.5084263999999998</v>
      </c>
      <c r="F37" s="79">
        <f t="shared" si="3"/>
        <v>106.750176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99</v>
      </c>
      <c r="C38" s="145">
        <v>0.014</v>
      </c>
      <c r="D38" s="83">
        <v>1.862</v>
      </c>
      <c r="E38" s="145">
        <f t="shared" si="3"/>
        <v>0.8122296</v>
      </c>
      <c r="F38" s="79">
        <f t="shared" si="3"/>
        <v>108.0265368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106</v>
      </c>
      <c r="C39" s="145">
        <v>0.012</v>
      </c>
      <c r="D39" s="83">
        <v>1.906</v>
      </c>
      <c r="E39" s="145">
        <f t="shared" si="3"/>
        <v>0.6961968</v>
      </c>
      <c r="F39" s="79">
        <f t="shared" si="3"/>
        <v>110.57925839999999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93</v>
      </c>
      <c r="C42" s="140">
        <v>0.066</v>
      </c>
      <c r="D42" s="83">
        <v>9.554</v>
      </c>
      <c r="E42" s="140">
        <f aca="true" t="shared" si="4" ref="E42:F44">C42*36.7437</f>
        <v>2.4250841999999997</v>
      </c>
      <c r="F42" s="79">
        <f t="shared" si="4"/>
        <v>351.0493098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100</v>
      </c>
      <c r="C43" s="140">
        <v>0.056</v>
      </c>
      <c r="D43" s="83">
        <v>9.622</v>
      </c>
      <c r="E43" s="140">
        <f t="shared" si="4"/>
        <v>2.0576472</v>
      </c>
      <c r="F43" s="79">
        <f t="shared" si="4"/>
        <v>353.5478814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99</v>
      </c>
      <c r="C44" s="140">
        <v>0.056</v>
      </c>
      <c r="D44" s="83">
        <v>9.69</v>
      </c>
      <c r="E44" s="140">
        <f t="shared" si="4"/>
        <v>2.0576472</v>
      </c>
      <c r="F44" s="79">
        <f t="shared" si="4"/>
        <v>356.04645299999993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2" t="s">
        <v>83</v>
      </c>
      <c r="D46" s="152"/>
      <c r="E46" s="155" t="s">
        <v>6</v>
      </c>
      <c r="F46" s="156"/>
      <c r="G46" s="24"/>
      <c r="H46" s="24"/>
      <c r="I46" s="24"/>
      <c r="K46" s="24"/>
      <c r="L46" s="24"/>
      <c r="M46" s="24"/>
    </row>
    <row r="47" spans="2:13" s="6" customFormat="1" ht="15">
      <c r="B47" s="25" t="s">
        <v>89</v>
      </c>
      <c r="C47" s="150">
        <v>0</v>
      </c>
      <c r="D47" s="104" t="s">
        <v>81</v>
      </c>
      <c r="E47" s="149">
        <f aca="true" t="shared" si="5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47">
        <v>850</v>
      </c>
      <c r="D48" s="104">
        <v>47000</v>
      </c>
      <c r="E48" s="145">
        <f t="shared" si="5"/>
        <v>8.207009751858648</v>
      </c>
      <c r="F48" s="79">
        <f t="shared" si="5"/>
        <v>453.79936274983106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73">
        <v>150</v>
      </c>
      <c r="D49" s="104">
        <v>44900</v>
      </c>
      <c r="E49" s="140">
        <f t="shared" si="5"/>
        <v>1.4482958385632907</v>
      </c>
      <c r="F49" s="79">
        <f t="shared" si="5"/>
        <v>433.523221009945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98</v>
      </c>
      <c r="C52" s="140">
        <v>0.7</v>
      </c>
      <c r="D52" s="84">
        <v>303.8</v>
      </c>
      <c r="E52" s="140">
        <f aca="true" t="shared" si="6" ref="E52:F54">C52*1.1023</f>
        <v>0.77161</v>
      </c>
      <c r="F52" s="84">
        <f t="shared" si="6"/>
        <v>334.87874000000005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40">
        <v>0.9</v>
      </c>
      <c r="D53" s="84">
        <v>305.3</v>
      </c>
      <c r="E53" s="140">
        <f t="shared" si="6"/>
        <v>0.9920700000000001</v>
      </c>
      <c r="F53" s="84">
        <f t="shared" si="6"/>
        <v>336.53219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100</v>
      </c>
      <c r="C54" s="140">
        <v>1.1</v>
      </c>
      <c r="D54" s="125">
        <v>305.8</v>
      </c>
      <c r="E54" s="140">
        <f t="shared" si="6"/>
        <v>1.21253</v>
      </c>
      <c r="F54" s="84">
        <f t="shared" si="6"/>
        <v>337.08334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98</v>
      </c>
      <c r="C57" s="141">
        <v>0.23</v>
      </c>
      <c r="D57" s="79">
        <v>32.61</v>
      </c>
      <c r="E57" s="141">
        <f aca="true" t="shared" si="7" ref="E57:F59">C57/454*1000</f>
        <v>0.5066079295154184</v>
      </c>
      <c r="F57" s="79">
        <f t="shared" si="7"/>
        <v>71.82819383259911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41">
        <v>0.26</v>
      </c>
      <c r="D58" s="79">
        <v>32.76</v>
      </c>
      <c r="E58" s="141">
        <f t="shared" si="7"/>
        <v>0.5726872246696035</v>
      </c>
      <c r="F58" s="79">
        <f t="shared" si="7"/>
        <v>72.15859030837005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100</v>
      </c>
      <c r="C59" s="141">
        <v>0.26</v>
      </c>
      <c r="D59" s="79">
        <v>33.04</v>
      </c>
      <c r="E59" s="141">
        <f t="shared" si="7"/>
        <v>0.5726872246696035</v>
      </c>
      <c r="F59" s="79">
        <f t="shared" si="7"/>
        <v>72.77533039647577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93</v>
      </c>
      <c r="C62" s="140">
        <v>0.055</v>
      </c>
      <c r="D62" s="83">
        <v>10.025</v>
      </c>
      <c r="E62" s="140">
        <f aca="true" t="shared" si="8" ref="E62:F64">C62*22.026</f>
        <v>1.21143</v>
      </c>
      <c r="F62" s="79">
        <f t="shared" si="8"/>
        <v>220.81065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100</v>
      </c>
      <c r="C63" s="140">
        <v>0.06</v>
      </c>
      <c r="D63" s="83">
        <v>10.275</v>
      </c>
      <c r="E63" s="140">
        <f t="shared" si="8"/>
        <v>1.3215599999999998</v>
      </c>
      <c r="F63" s="79">
        <f t="shared" si="8"/>
        <v>226.31715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99</v>
      </c>
      <c r="C64" s="140">
        <v>0.055</v>
      </c>
      <c r="D64" s="83">
        <v>10.475</v>
      </c>
      <c r="E64" s="140">
        <f t="shared" si="8"/>
        <v>1.21143</v>
      </c>
      <c r="F64" s="79">
        <f t="shared" si="8"/>
        <v>230.72234999999998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98</v>
      </c>
      <c r="C67" s="149">
        <v>0</v>
      </c>
      <c r="D67" s="83">
        <v>1.565</v>
      </c>
      <c r="E67" s="149">
        <f aca="true" t="shared" si="9" ref="E67:F69">C67/3.785</f>
        <v>0</v>
      </c>
      <c r="F67" s="79">
        <f t="shared" si="9"/>
        <v>0.41347424042272124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93</v>
      </c>
      <c r="C68" s="149">
        <v>0</v>
      </c>
      <c r="D68" s="83">
        <v>1.52</v>
      </c>
      <c r="E68" s="149">
        <f t="shared" si="9"/>
        <v>0</v>
      </c>
      <c r="F68" s="79">
        <f t="shared" si="9"/>
        <v>0.40158520475561427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92</v>
      </c>
      <c r="C69" s="149">
        <v>0</v>
      </c>
      <c r="D69" s="83">
        <v>1.466</v>
      </c>
      <c r="E69" s="149">
        <f t="shared" si="9"/>
        <v>0</v>
      </c>
      <c r="F69" s="79">
        <f t="shared" si="9"/>
        <v>0.38731836195508584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87</v>
      </c>
      <c r="C72" s="148">
        <v>0.00075</v>
      </c>
      <c r="D72" s="87">
        <v>0.945</v>
      </c>
      <c r="E72" s="148">
        <f>C72/454*100</f>
        <v>0.00016519823788546255</v>
      </c>
      <c r="F72" s="85">
        <f>D72/454*1000</f>
        <v>2.081497797356828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98</v>
      </c>
      <c r="C73" s="148">
        <v>0.002</v>
      </c>
      <c r="D73" s="87">
        <v>0.96175</v>
      </c>
      <c r="E73" s="148">
        <f>C73/454*100</f>
        <v>0.00044052863436123345</v>
      </c>
      <c r="F73" s="85">
        <f>D73/454*1000</f>
        <v>2.1183920704845813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93</v>
      </c>
      <c r="C74" s="148">
        <v>0.00175</v>
      </c>
      <c r="D74" s="87">
        <v>0.98825</v>
      </c>
      <c r="E74" s="148">
        <f>C74/454*100</f>
        <v>0.00038546255506607935</v>
      </c>
      <c r="F74" s="85">
        <f>D74/454*1000</f>
        <v>2.1767621145374445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2" t="s">
        <v>26</v>
      </c>
      <c r="D76" s="162"/>
      <c r="E76" s="153" t="s">
        <v>29</v>
      </c>
      <c r="F76" s="154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91</v>
      </c>
      <c r="C77" s="151">
        <v>0.0055</v>
      </c>
      <c r="D77" s="108">
        <v>0.236</v>
      </c>
      <c r="E77" s="151">
        <f aca="true" t="shared" si="10" ref="E77:F79">C77/454*1000000</f>
        <v>12.114537444933921</v>
      </c>
      <c r="F77" s="79">
        <f t="shared" si="10"/>
        <v>519.8237885462555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97</v>
      </c>
      <c r="C78" s="151">
        <v>0.0047</v>
      </c>
      <c r="D78" s="108">
        <v>0.2266</v>
      </c>
      <c r="E78" s="151">
        <f t="shared" si="10"/>
        <v>10.352422907488986</v>
      </c>
      <c r="F78" s="79">
        <f t="shared" si="10"/>
        <v>499.11894273127746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107</v>
      </c>
      <c r="C79" s="151">
        <v>0.004</v>
      </c>
      <c r="D79" s="146" t="s">
        <v>81</v>
      </c>
      <c r="E79" s="151">
        <f t="shared" si="10"/>
        <v>8.810572687224669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1.1195</v>
      </c>
      <c r="F85" s="138">
        <v>0.0097</v>
      </c>
      <c r="G85" s="138">
        <v>1.2707</v>
      </c>
      <c r="H85" s="138">
        <v>1.0246</v>
      </c>
      <c r="I85" s="138">
        <v>0.7575</v>
      </c>
      <c r="J85" s="138">
        <v>0.7585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0.8933</v>
      </c>
      <c r="E86" s="139" t="s">
        <v>81</v>
      </c>
      <c r="F86" s="139">
        <v>0.0086</v>
      </c>
      <c r="G86" s="139">
        <v>1.1351</v>
      </c>
      <c r="H86" s="139">
        <v>0.9152</v>
      </c>
      <c r="I86" s="139">
        <v>0.6766</v>
      </c>
      <c r="J86" s="139">
        <v>0.6775</v>
      </c>
      <c r="K86" s="139">
        <v>0.1152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103.57</v>
      </c>
      <c r="E87" s="138">
        <v>115.9466</v>
      </c>
      <c r="F87" s="138" t="s">
        <v>81</v>
      </c>
      <c r="G87" s="138">
        <v>131.6064</v>
      </c>
      <c r="H87" s="138">
        <v>106.1168</v>
      </c>
      <c r="I87" s="138">
        <v>78.4502</v>
      </c>
      <c r="J87" s="138">
        <v>78.5578</v>
      </c>
      <c r="K87" s="138">
        <v>13.352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0.787</v>
      </c>
      <c r="E88" s="139">
        <v>0.881</v>
      </c>
      <c r="F88" s="139">
        <v>0.0076</v>
      </c>
      <c r="G88" s="139" t="s">
        <v>81</v>
      </c>
      <c r="H88" s="139">
        <v>0.8063</v>
      </c>
      <c r="I88" s="139">
        <v>0.5961</v>
      </c>
      <c r="J88" s="139">
        <v>0.5969</v>
      </c>
      <c r="K88" s="139">
        <v>0.1015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0.976</v>
      </c>
      <c r="E89" s="138">
        <v>1.0926</v>
      </c>
      <c r="F89" s="138">
        <v>0.0094</v>
      </c>
      <c r="G89" s="138">
        <v>1.2402</v>
      </c>
      <c r="H89" s="138" t="s">
        <v>81</v>
      </c>
      <c r="I89" s="138">
        <v>0.7393</v>
      </c>
      <c r="J89" s="138">
        <v>0.7403</v>
      </c>
      <c r="K89" s="138">
        <v>0.1258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1.3202</v>
      </c>
      <c r="E90" s="139">
        <v>1.478</v>
      </c>
      <c r="F90" s="139">
        <v>0.0128</v>
      </c>
      <c r="G90" s="139">
        <v>1.6776</v>
      </c>
      <c r="H90" s="139">
        <v>1.3527</v>
      </c>
      <c r="I90" s="139" t="s">
        <v>81</v>
      </c>
      <c r="J90" s="139">
        <v>1.0014</v>
      </c>
      <c r="K90" s="139">
        <v>0.1702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1.3184</v>
      </c>
      <c r="E91" s="138">
        <v>1.4759</v>
      </c>
      <c r="F91" s="138">
        <v>0.0127</v>
      </c>
      <c r="G91" s="138">
        <v>1.6753</v>
      </c>
      <c r="H91" s="138">
        <v>1.3508</v>
      </c>
      <c r="I91" s="138">
        <v>0.9986</v>
      </c>
      <c r="J91" s="138" t="s">
        <v>81</v>
      </c>
      <c r="K91" s="138">
        <v>0.17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7.7569</v>
      </c>
      <c r="E92" s="139">
        <v>8.6838</v>
      </c>
      <c r="F92" s="139">
        <v>0.0749</v>
      </c>
      <c r="G92" s="139">
        <v>9.8567</v>
      </c>
      <c r="H92" s="139">
        <v>7.9476</v>
      </c>
      <c r="I92" s="139">
        <v>5.8755</v>
      </c>
      <c r="J92" s="139">
        <v>5.8836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1" t="s">
        <v>63</v>
      </c>
      <c r="C114" s="161"/>
      <c r="D114" s="161"/>
      <c r="E114" s="161"/>
      <c r="F114" s="161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60" t="s">
        <v>64</v>
      </c>
      <c r="C115" s="160"/>
      <c r="D115" s="160"/>
      <c r="E115" s="160"/>
      <c r="F115" s="16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60" t="s">
        <v>65</v>
      </c>
      <c r="C116" s="160"/>
      <c r="D116" s="160"/>
      <c r="E116" s="160"/>
      <c r="F116" s="16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60" t="s">
        <v>66</v>
      </c>
      <c r="C117" s="160"/>
      <c r="D117" s="160"/>
      <c r="E117" s="160"/>
      <c r="F117" s="16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60" t="s">
        <v>67</v>
      </c>
      <c r="C118" s="160"/>
      <c r="D118" s="160"/>
      <c r="E118" s="160"/>
      <c r="F118" s="16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60" t="s">
        <v>68</v>
      </c>
      <c r="C119" s="160"/>
      <c r="D119" s="160"/>
      <c r="E119" s="160"/>
      <c r="F119" s="16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60" t="s">
        <v>69</v>
      </c>
      <c r="C120" s="160"/>
      <c r="D120" s="160"/>
      <c r="E120" s="160"/>
      <c r="F120" s="16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9" t="s">
        <v>70</v>
      </c>
      <c r="C121" s="169"/>
      <c r="D121" s="169"/>
      <c r="E121" s="169"/>
      <c r="F121" s="169"/>
    </row>
    <row r="123" spans="2:6" ht="15.75">
      <c r="B123" s="35" t="s">
        <v>71</v>
      </c>
      <c r="C123" s="167"/>
      <c r="D123" s="172"/>
      <c r="E123" s="172"/>
      <c r="F123" s="168"/>
    </row>
    <row r="124" spans="2:6" ht="30.75" customHeight="1">
      <c r="B124" s="35" t="s">
        <v>72</v>
      </c>
      <c r="C124" s="170" t="s">
        <v>73</v>
      </c>
      <c r="D124" s="170"/>
      <c r="E124" s="167" t="s">
        <v>74</v>
      </c>
      <c r="F124" s="168"/>
    </row>
    <row r="125" spans="2:6" ht="30.75" customHeight="1">
      <c r="B125" s="35" t="s">
        <v>75</v>
      </c>
      <c r="C125" s="170" t="s">
        <v>76</v>
      </c>
      <c r="D125" s="170"/>
      <c r="E125" s="167" t="s">
        <v>77</v>
      </c>
      <c r="F125" s="168"/>
    </row>
    <row r="126" spans="2:6" ht="15" customHeight="1">
      <c r="B126" s="171" t="s">
        <v>78</v>
      </c>
      <c r="C126" s="170" t="s">
        <v>79</v>
      </c>
      <c r="D126" s="170"/>
      <c r="E126" s="163" t="s">
        <v>80</v>
      </c>
      <c r="F126" s="164"/>
    </row>
    <row r="127" spans="2:6" ht="15" customHeight="1">
      <c r="B127" s="171"/>
      <c r="C127" s="170"/>
      <c r="D127" s="170"/>
      <c r="E127" s="165"/>
      <c r="F127" s="16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2016-10-06T06:31:19Z</dcterms:modified>
  <cp:category/>
  <cp:version/>
  <cp:contentType/>
  <cp:contentStatus/>
</cp:coreProperties>
</file>