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<sst xmlns="http://schemas.openxmlformats.org/spreadsheetml/2006/main" count="175" uniqueCount="103">
  <si>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</si>
  <si>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</si>
  <si>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</si>
  <si>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</si>
  <si>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</si>
  <si>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</si>
  <si>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</si>
  <si>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</si>
  <si>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</si>
  <si>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</si>
  <si>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</si>
  <si>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</si>
  <si>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</si>
  <si>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</si>
  <si>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</si>
  <si>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</si>
  <si>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</si>
  <si>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</si>
  <si>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</si>
  <si>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</si>
  <si>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</si>
  <si>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</si>
  <si>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</si>
  <si>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</si>
  <si>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</si>
  <si>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</si>
  <si>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</si>
  <si>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</si>
  <si>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</si>
  <si>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</si>
  <si>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</si>
  <si>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</si>
  <si>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</si>
  <si>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</si>
  <si>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</si>
  <si>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</si>
  <si>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</si>
  <si>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</si>
  <si>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</si>
  <si>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</si>
  <si>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</si>
  <si>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</si>
  <si>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</si>
  <si>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</si>
  <si>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</si>
  <si>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</si>
  <si>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</si>
  <si>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</si>
  <si>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</si>
  <si>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</si>
  <si>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</si>
  <si>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</si>
  <si>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</si>
  <si>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</si>
  <si>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</si>
  <si>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</si>
  <si>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</si>
  <si>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</si>
  <si>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</si>
  <si>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</si>
  <si>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</si>
  <si>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</si>
  <si>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</si>
  <si>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</si>
  <si>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</si>
  <si>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</si>
  <si>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</si>
  <si>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</si>
  <si>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</si>
  <si>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</si>
  <si>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</si>
  <si>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</si>
  <si>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</si>
  <si>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</si>
  <si>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</si>
  <si>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</si>
  <si>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</si>
  <si>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</si>
  <si>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Euronext -Вересень '19 (€/МT)</t>
  </si>
  <si>
    <t>TOCOM - Червень '19 (¥/МT)</t>
  </si>
  <si>
    <t>TOCOM - Вересень '19 (¥/МT)</t>
  </si>
  <si>
    <t>TOCOM - Серпень  '19 (¥/МT)</t>
  </si>
  <si>
    <t>Euronext -Листопад'19 (€/МT)</t>
  </si>
  <si>
    <t>CME -Жовтень'19</t>
  </si>
  <si>
    <t>CME -Вересень'19</t>
  </si>
  <si>
    <t>CME - Серпень'19</t>
  </si>
  <si>
    <t>CME - Вересень'19</t>
  </si>
  <si>
    <t>Euronext - Грудень '19 (€/МT)</t>
  </si>
  <si>
    <t>TOCOM -Листопад'19 (¥/МT)</t>
  </si>
  <si>
    <t>TOCOM - Листопад '19 (¥/МT)</t>
  </si>
  <si>
    <t>CME - Березень'20</t>
  </si>
  <si>
    <t>Euronext -Лютий'20 (€/МT)</t>
  </si>
  <si>
    <t>Euronext - Березень '20 (€/МT)</t>
  </si>
  <si>
    <t>CME - Грудень'19</t>
  </si>
  <si>
    <t>CME -Листопад'19</t>
  </si>
  <si>
    <t>Euronext -Січень'20 (€/МT)</t>
  </si>
  <si>
    <t>TOCOM - Січень'20 (¥/МT)</t>
  </si>
  <si>
    <t>CME -Травень'20</t>
  </si>
  <si>
    <t>CME - Січень'20</t>
  </si>
  <si>
    <t>CME - Жовтень'19</t>
  </si>
  <si>
    <t>Euronext -Березень'20 (€/МT)</t>
  </si>
  <si>
    <t>Euronext -Травень'20 (€/МT)</t>
  </si>
  <si>
    <t>6 вересня 2019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</si>
</sst>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5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3" fillId="0" borderId="17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2" fontId="75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5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90" fontId="74" fillId="0" borderId="10" xfId="0" applyNumberFormat="1" applyFont="1" applyFill="1" applyBorder="1" applyAlignment="1">
      <alignment horizontal="center" vertical="top" wrapText="1"/>
    </xf>
    <xf numFmtId="192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0" fontId="75" fillId="0" borderId="10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E23" sqref="E23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7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7" t="s">
        <v>102</v>
      </c>
      <c r="D4" s="158"/>
      <c r="E4" s="158"/>
      <c r="F4" s="159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1" t="s">
        <v>5</v>
      </c>
      <c r="D6" s="152"/>
      <c r="E6" s="151" t="s">
        <v>6</v>
      </c>
      <c r="F6" s="152"/>
      <c r="G6"/>
      <c r="H6"/>
      <c r="I6"/>
    </row>
    <row r="7" spans="2:6" s="6" customFormat="1" ht="15">
      <c r="B7" s="24" t="s">
        <v>86</v>
      </c>
      <c r="C7" s="115">
        <v>0.004</v>
      </c>
      <c r="D7" s="14">
        <v>3.466</v>
      </c>
      <c r="E7" s="115">
        <f aca="true" t="shared" si="0" ref="E7:F9">C7*39.3683</f>
        <v>0.1574732</v>
      </c>
      <c r="F7" s="13">
        <f>D7*39.3683</f>
        <v>136.4505278</v>
      </c>
    </row>
    <row r="8" spans="2:6" s="6" customFormat="1" ht="15">
      <c r="B8" s="24" t="s">
        <v>93</v>
      </c>
      <c r="C8" s="115">
        <v>0.002</v>
      </c>
      <c r="D8" s="14">
        <v>3.6</v>
      </c>
      <c r="E8" s="115">
        <f t="shared" si="0"/>
        <v>0.0787366</v>
      </c>
      <c r="F8" s="13">
        <f t="shared" si="0"/>
        <v>141.72588</v>
      </c>
    </row>
    <row r="9" spans="2:17" s="6" customFormat="1" ht="15">
      <c r="B9" s="24" t="s">
        <v>90</v>
      </c>
      <c r="C9" s="117">
        <v>0</v>
      </c>
      <c r="D9" s="14">
        <v>3.722</v>
      </c>
      <c r="E9" s="117">
        <f t="shared" si="0"/>
        <v>0</v>
      </c>
      <c r="F9" s="13">
        <f>D9*39.3683</f>
        <v>146.52881259999998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33"/>
      <c r="D10" s="7"/>
      <c r="E10" s="133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1" t="s">
        <v>7</v>
      </c>
      <c r="D11" s="152"/>
      <c r="E11" s="151" t="s">
        <v>6</v>
      </c>
      <c r="F11" s="152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82</v>
      </c>
      <c r="C12" s="114">
        <v>0.16</v>
      </c>
      <c r="D12" s="13">
        <v>161.5</v>
      </c>
      <c r="E12" s="114">
        <f aca="true" t="shared" si="1" ref="E12:F14">C12/$D$86</f>
        <v>0.1765030336458908</v>
      </c>
      <c r="F12" s="71">
        <f t="shared" si="1"/>
        <v>178.15774958632102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95</v>
      </c>
      <c r="C13" s="114">
        <v>0.45</v>
      </c>
      <c r="D13" s="13">
        <v>167.25</v>
      </c>
      <c r="E13" s="114">
        <f t="shared" si="1"/>
        <v>0.49641478212906787</v>
      </c>
      <c r="F13" s="71">
        <f t="shared" si="1"/>
        <v>184.50082735797022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100</v>
      </c>
      <c r="C14" s="114">
        <v>0.15</v>
      </c>
      <c r="D14" s="13">
        <v>169.25</v>
      </c>
      <c r="E14" s="114">
        <f t="shared" si="1"/>
        <v>0.1654715940430226</v>
      </c>
      <c r="F14" s="71">
        <f>D12</f>
        <v>161.5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4"/>
      <c r="D15" s="52"/>
      <c r="E15" s="131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4" t="s">
        <v>74</v>
      </c>
      <c r="D16" s="154"/>
      <c r="E16" s="151" t="s">
        <v>6</v>
      </c>
      <c r="F16" s="152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80</v>
      </c>
      <c r="C17" s="128">
        <v>0</v>
      </c>
      <c r="D17" s="87" t="s">
        <v>72</v>
      </c>
      <c r="E17" s="131">
        <f aca="true" t="shared" si="2" ref="E17:F19">C17/$D$87</f>
        <v>0</v>
      </c>
      <c r="F17" s="71" t="s">
        <v>72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88</v>
      </c>
      <c r="C18" s="138">
        <v>140</v>
      </c>
      <c r="D18" s="87">
        <v>21700</v>
      </c>
      <c r="E18" s="129">
        <f t="shared" si="2"/>
        <v>1.3086558235184147</v>
      </c>
      <c r="F18" s="71">
        <f t="shared" si="2"/>
        <v>202.84165264535426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96</v>
      </c>
      <c r="C19" s="138">
        <v>230</v>
      </c>
      <c r="D19" s="87">
        <v>22810</v>
      </c>
      <c r="E19" s="129">
        <f t="shared" si="2"/>
        <v>2.149934567208824</v>
      </c>
      <c r="F19" s="71">
        <f t="shared" si="2"/>
        <v>213.21742381753597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5"/>
      <c r="D20" s="7"/>
      <c r="E20" s="115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1" t="s">
        <v>5</v>
      </c>
      <c r="D21" s="152"/>
      <c r="E21" s="154" t="s">
        <v>6</v>
      </c>
      <c r="F21" s="154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86</v>
      </c>
      <c r="C22" s="115">
        <v>0.076</v>
      </c>
      <c r="D22" s="75">
        <v>4.636</v>
      </c>
      <c r="E22" s="115">
        <f>C22*36.7437</f>
        <v>2.7925211999999995</v>
      </c>
      <c r="F22" s="13">
        <f aca="true" t="shared" si="3" ref="E22:F24">D22*36.7437</f>
        <v>170.3437932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93</v>
      </c>
      <c r="C23" s="115">
        <v>0.054</v>
      </c>
      <c r="D23" s="75">
        <v>4.666</v>
      </c>
      <c r="E23" s="115">
        <f t="shared" si="3"/>
        <v>1.9841597999999998</v>
      </c>
      <c r="F23" s="13">
        <f t="shared" si="3"/>
        <v>171.4461042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90</v>
      </c>
      <c r="C24" s="115">
        <v>0.054</v>
      </c>
      <c r="D24" s="75">
        <v>4.73</v>
      </c>
      <c r="E24" s="115">
        <f t="shared" si="3"/>
        <v>1.9841597999999998</v>
      </c>
      <c r="F24" s="13">
        <f t="shared" si="3"/>
        <v>173.797701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0"/>
      <c r="C25" s="113"/>
      <c r="D25" s="116"/>
      <c r="E25" s="113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54" t="s">
        <v>9</v>
      </c>
      <c r="D26" s="154"/>
      <c r="E26" s="151" t="s">
        <v>10</v>
      </c>
      <c r="F26" s="152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78</v>
      </c>
      <c r="C27" s="114">
        <v>0.47</v>
      </c>
      <c r="D27" s="71">
        <v>159</v>
      </c>
      <c r="E27" s="114">
        <f aca="true" t="shared" si="4" ref="E27:F29">C27/$D$86</f>
        <v>0.5184776613348042</v>
      </c>
      <c r="F27" s="71">
        <f>D27/$D$86</f>
        <v>175.39988968560397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87</v>
      </c>
      <c r="C28" s="114">
        <v>0.45</v>
      </c>
      <c r="D28" s="13">
        <v>167</v>
      </c>
      <c r="E28" s="114">
        <f t="shared" si="4"/>
        <v>0.49641478212906787</v>
      </c>
      <c r="F28" s="71">
        <f t="shared" si="4"/>
        <v>184.2250413678985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92</v>
      </c>
      <c r="C29" s="114">
        <v>0.59</v>
      </c>
      <c r="D29" s="13">
        <v>171.25</v>
      </c>
      <c r="E29" s="114">
        <f>C29/$D$86</f>
        <v>0.6508549365692222</v>
      </c>
      <c r="F29" s="71">
        <f t="shared" si="4"/>
        <v>188.91340319911748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4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4" t="s">
        <v>12</v>
      </c>
      <c r="D31" s="154"/>
      <c r="E31" s="154" t="s">
        <v>10</v>
      </c>
      <c r="F31" s="154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82</v>
      </c>
      <c r="C32" s="114">
        <v>0.13</v>
      </c>
      <c r="D32" s="13">
        <v>383.75</v>
      </c>
      <c r="E32" s="114">
        <f aca="true" t="shared" si="5" ref="E32:F34">C32/$D$86</f>
        <v>0.1434087148372863</v>
      </c>
      <c r="F32" s="71">
        <f t="shared" si="5"/>
        <v>423.3314947600662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91</v>
      </c>
      <c r="C33" s="114">
        <v>0.2</v>
      </c>
      <c r="D33" s="13">
        <v>384.75</v>
      </c>
      <c r="E33" s="114">
        <f t="shared" si="5"/>
        <v>0.2206287920573635</v>
      </c>
      <c r="F33" s="71">
        <f>D33/$D$86</f>
        <v>424.434638720353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101</v>
      </c>
      <c r="C34" s="114">
        <v>0.2</v>
      </c>
      <c r="D34" s="66">
        <v>382.5</v>
      </c>
      <c r="E34" s="114">
        <f t="shared" si="5"/>
        <v>0.2206287920573635</v>
      </c>
      <c r="F34" s="71">
        <f t="shared" si="5"/>
        <v>421.95256480970767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2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9" t="s">
        <v>5</v>
      </c>
      <c r="D36" s="150"/>
      <c r="E36" s="149" t="s">
        <v>6</v>
      </c>
      <c r="F36" s="150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86</v>
      </c>
      <c r="C37" s="115">
        <v>0.11</v>
      </c>
      <c r="D37" s="75">
        <v>2.734</v>
      </c>
      <c r="E37" s="115">
        <f>C37*58.0164</f>
        <v>6.381804</v>
      </c>
      <c r="F37" s="71">
        <f>D37*58.0164</f>
        <v>158.6168376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93</v>
      </c>
      <c r="C38" s="117">
        <v>0</v>
      </c>
      <c r="D38" s="75">
        <v>2.68</v>
      </c>
      <c r="E38" s="117">
        <f aca="true" t="shared" si="6" ref="E37:F39">C38*58.0164</f>
        <v>0</v>
      </c>
      <c r="F38" s="71">
        <f>D38*58.0164</f>
        <v>155.483952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90</v>
      </c>
      <c r="C39" s="113">
        <v>0.01</v>
      </c>
      <c r="D39" s="75">
        <v>2.7</v>
      </c>
      <c r="E39" s="113">
        <f t="shared" si="6"/>
        <v>0.580164</v>
      </c>
      <c r="F39" s="71">
        <f t="shared" si="6"/>
        <v>156.64428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0"/>
      <c r="C40" s="113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9" t="s">
        <v>5</v>
      </c>
      <c r="D41" s="150"/>
      <c r="E41" s="149" t="s">
        <v>6</v>
      </c>
      <c r="F41" s="150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86</v>
      </c>
      <c r="C42" s="113">
        <v>0.126</v>
      </c>
      <c r="D42" s="75">
        <v>8.552</v>
      </c>
      <c r="E42" s="113">
        <f aca="true" t="shared" si="7" ref="E42:F44">C42*36.7437</f>
        <v>4.629706199999999</v>
      </c>
      <c r="F42" s="71">
        <f t="shared" si="7"/>
        <v>314.2321224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94</v>
      </c>
      <c r="C43" s="113">
        <v>0.14</v>
      </c>
      <c r="D43" s="75">
        <v>8.67</v>
      </c>
      <c r="E43" s="113">
        <f t="shared" si="7"/>
        <v>5.144118</v>
      </c>
      <c r="F43" s="71">
        <f t="shared" si="7"/>
        <v>318.56787899999995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98</v>
      </c>
      <c r="C44" s="113">
        <v>0.136</v>
      </c>
      <c r="D44" s="75">
        <v>8.804</v>
      </c>
      <c r="E44" s="113">
        <f t="shared" si="7"/>
        <v>4.9971432</v>
      </c>
      <c r="F44" s="71">
        <f t="shared" si="7"/>
        <v>323.4915348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3"/>
      <c r="D45" s="75"/>
      <c r="E45" s="115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4" t="s">
        <v>73</v>
      </c>
      <c r="D46" s="154"/>
      <c r="E46" s="151" t="s">
        <v>6</v>
      </c>
      <c r="F46" s="152"/>
      <c r="G46" s="23"/>
      <c r="H46" s="23"/>
      <c r="I46" s="23"/>
      <c r="K46" s="23"/>
      <c r="L46" s="23"/>
      <c r="M46" s="23"/>
    </row>
    <row r="47" spans="2:13" s="6" customFormat="1" ht="15">
      <c r="B47" s="24" t="s">
        <v>79</v>
      </c>
      <c r="C47" s="128">
        <v>0</v>
      </c>
      <c r="D47" s="87" t="s">
        <v>72</v>
      </c>
      <c r="E47" s="131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81</v>
      </c>
      <c r="C48" s="128">
        <v>0</v>
      </c>
      <c r="D48" s="87" t="s">
        <v>72</v>
      </c>
      <c r="E48" s="131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89</v>
      </c>
      <c r="C49" s="128">
        <v>0</v>
      </c>
      <c r="D49" s="87" t="s">
        <v>72</v>
      </c>
      <c r="E49" s="131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6"/>
      <c r="D50" s="5"/>
      <c r="E50" s="116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9" t="s">
        <v>16</v>
      </c>
      <c r="D51" s="150"/>
      <c r="E51" s="149" t="s">
        <v>6</v>
      </c>
      <c r="F51" s="150"/>
      <c r="G51"/>
      <c r="H51"/>
      <c r="I51"/>
      <c r="J51" s="6"/>
    </row>
    <row r="52" spans="2:19" s="22" customFormat="1" ht="15">
      <c r="B52" s="24" t="s">
        <v>86</v>
      </c>
      <c r="C52" s="113">
        <v>3.5</v>
      </c>
      <c r="D52" s="76">
        <v>288.2</v>
      </c>
      <c r="E52" s="113">
        <f aca="true" t="shared" si="8" ref="E52:F54">C52*1.1023</f>
        <v>3.8580500000000004</v>
      </c>
      <c r="F52" s="76">
        <f t="shared" si="8"/>
        <v>317.68286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99</v>
      </c>
      <c r="C53" s="113">
        <v>3.9</v>
      </c>
      <c r="D53" s="76">
        <v>290.5</v>
      </c>
      <c r="E53" s="113">
        <f t="shared" si="8"/>
        <v>4.29897</v>
      </c>
      <c r="F53" s="76">
        <f t="shared" si="8"/>
        <v>320.21815000000004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93</v>
      </c>
      <c r="C54" s="113">
        <v>4</v>
      </c>
      <c r="D54" s="76">
        <v>294.7</v>
      </c>
      <c r="E54" s="113">
        <f>C54*1.1023</f>
        <v>4.4092</v>
      </c>
      <c r="F54" s="76">
        <f t="shared" si="8"/>
        <v>324.84781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4"/>
      <c r="C55" s="132"/>
      <c r="D55" s="66"/>
      <c r="E55" s="129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9" t="s">
        <v>18</v>
      </c>
      <c r="D56" s="150"/>
      <c r="E56" s="149" t="s">
        <v>19</v>
      </c>
      <c r="F56" s="150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86</v>
      </c>
      <c r="C57" s="129">
        <v>0.32</v>
      </c>
      <c r="D57" s="71">
        <v>28.79</v>
      </c>
      <c r="E57" s="129">
        <f>C57/454*1000</f>
        <v>0.7048458149779736</v>
      </c>
      <c r="F57" s="71">
        <f aca="true" t="shared" si="9" ref="E57:F59">D57/454*1000</f>
        <v>63.414096916299556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99</v>
      </c>
      <c r="C58" s="129">
        <v>0.38</v>
      </c>
      <c r="D58" s="71">
        <v>28.94</v>
      </c>
      <c r="E58" s="129">
        <f t="shared" si="9"/>
        <v>0.8370044052863436</v>
      </c>
      <c r="F58" s="71">
        <f t="shared" si="9"/>
        <v>63.74449339207049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93</v>
      </c>
      <c r="C59" s="129">
        <v>0.35</v>
      </c>
      <c r="D59" s="71">
        <v>29.09</v>
      </c>
      <c r="E59" s="129">
        <f t="shared" si="9"/>
        <v>0.7709251101321585</v>
      </c>
      <c r="F59" s="71">
        <f t="shared" si="9"/>
        <v>64.0748898678414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4"/>
      <c r="D60" s="69"/>
      <c r="E60" s="114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9" t="s">
        <v>21</v>
      </c>
      <c r="D61" s="150"/>
      <c r="E61" s="149" t="s">
        <v>6</v>
      </c>
      <c r="F61" s="150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84</v>
      </c>
      <c r="C62" s="113">
        <v>0.01</v>
      </c>
      <c r="D62" s="75">
        <v>11.6</v>
      </c>
      <c r="E62" s="113">
        <f aca="true" t="shared" si="10" ref="E62:F64">C62*22.026</f>
        <v>0.22026</v>
      </c>
      <c r="F62" s="71" t="s">
        <v>72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94</v>
      </c>
      <c r="C63" s="113">
        <v>0.02</v>
      </c>
      <c r="D63" s="75">
        <v>11.97</v>
      </c>
      <c r="E63" s="113">
        <f t="shared" si="10"/>
        <v>0.44052</v>
      </c>
      <c r="F63" s="71">
        <f t="shared" si="10"/>
        <v>263.65122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98</v>
      </c>
      <c r="C64" s="113">
        <v>0.025</v>
      </c>
      <c r="D64" s="75">
        <v>12.135</v>
      </c>
      <c r="E64" s="113">
        <f t="shared" si="10"/>
        <v>0.55065</v>
      </c>
      <c r="F64" s="71">
        <f t="shared" si="10"/>
        <v>267.28551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6"/>
      <c r="D65" s="70"/>
      <c r="E65" s="115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49" t="s">
        <v>77</v>
      </c>
      <c r="D66" s="150"/>
      <c r="E66" s="149" t="s">
        <v>23</v>
      </c>
      <c r="F66" s="150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84</v>
      </c>
      <c r="C67" s="117">
        <v>0</v>
      </c>
      <c r="D67" s="75" t="s">
        <v>72</v>
      </c>
      <c r="E67" s="117">
        <f aca="true" t="shared" si="11" ref="E67:F69">C67/3.785</f>
        <v>0</v>
      </c>
      <c r="F67" s="71" t="s">
        <v>72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83</v>
      </c>
      <c r="C68" s="115">
        <v>0.006</v>
      </c>
      <c r="D68" s="75">
        <v>1.315</v>
      </c>
      <c r="E68" s="115">
        <f t="shared" si="11"/>
        <v>0.001585204755614267</v>
      </c>
      <c r="F68" s="71">
        <f t="shared" si="11"/>
        <v>0.3474240422721268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94</v>
      </c>
      <c r="C69" s="115">
        <v>0.006</v>
      </c>
      <c r="D69" s="75">
        <v>1.335</v>
      </c>
      <c r="E69" s="115">
        <f t="shared" si="11"/>
        <v>0.001585204755614267</v>
      </c>
      <c r="F69" s="71">
        <f t="shared" si="11"/>
        <v>0.35270805812417433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5"/>
      <c r="D70" s="72"/>
      <c r="E70" s="113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49" t="s">
        <v>25</v>
      </c>
      <c r="D71" s="150"/>
      <c r="E71" s="149" t="s">
        <v>26</v>
      </c>
      <c r="F71" s="150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85</v>
      </c>
      <c r="C72" s="160">
        <v>0</v>
      </c>
      <c r="D72" s="124" t="s">
        <v>72</v>
      </c>
      <c r="E72" s="160">
        <v>0</v>
      </c>
      <c r="F72" s="77" t="s">
        <v>72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84</v>
      </c>
      <c r="C73" s="160">
        <v>0</v>
      </c>
      <c r="D73" s="124">
        <v>1.0425</v>
      </c>
      <c r="E73" s="160">
        <f>C73/454*100</f>
        <v>0</v>
      </c>
      <c r="F73" s="77">
        <f>D73/454*1000</f>
        <v>2.2962555066079293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83</v>
      </c>
      <c r="C74" s="161">
        <v>0.375</v>
      </c>
      <c r="D74" s="124">
        <v>1.05</v>
      </c>
      <c r="E74" s="161">
        <f>C74/454*100</f>
        <v>0.08259911894273128</v>
      </c>
      <c r="F74" s="77">
        <f>D74/454*1000</f>
        <v>2.3127753303964758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7"/>
      <c r="D75" s="14"/>
      <c r="E75" s="137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6" t="s">
        <v>25</v>
      </c>
      <c r="D76" s="156"/>
      <c r="E76" s="149" t="s">
        <v>28</v>
      </c>
      <c r="F76" s="150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83</v>
      </c>
      <c r="C77" s="133">
        <v>0.0004</v>
      </c>
      <c r="D77" s="125">
        <v>0.1099</v>
      </c>
      <c r="E77" s="133">
        <f aca="true" t="shared" si="12" ref="E77:F79">C77/454*1000000</f>
        <v>0.881057268722467</v>
      </c>
      <c r="F77" s="71">
        <f t="shared" si="12"/>
        <v>242.0704845814978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90</v>
      </c>
      <c r="C78" s="133">
        <v>0.0007</v>
      </c>
      <c r="D78" s="125" t="s">
        <v>72</v>
      </c>
      <c r="E78" s="133">
        <f t="shared" si="12"/>
        <v>1.5418502202643172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97</v>
      </c>
      <c r="C79" s="133">
        <v>0.001</v>
      </c>
      <c r="D79" s="125" t="s">
        <v>72</v>
      </c>
      <c r="E79" s="133">
        <f t="shared" si="12"/>
        <v>2.202643171806167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33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3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5" t="s">
        <v>72</v>
      </c>
      <c r="E85" s="136">
        <v>1.1031</v>
      </c>
      <c r="F85" s="136">
        <v>0.0093</v>
      </c>
      <c r="G85" s="136">
        <v>1.2299</v>
      </c>
      <c r="H85" s="136">
        <v>1.0102</v>
      </c>
      <c r="I85" s="136">
        <v>0.7566</v>
      </c>
      <c r="J85" s="136">
        <v>0.6837</v>
      </c>
      <c r="K85" s="136">
        <v>0.1276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6">
        <v>0.9065</v>
      </c>
      <c r="E86" s="136" t="s">
        <v>72</v>
      </c>
      <c r="F86" s="136">
        <v>0.0085</v>
      </c>
      <c r="G86" s="136">
        <v>1.1149</v>
      </c>
      <c r="H86" s="136">
        <v>0.9158</v>
      </c>
      <c r="I86" s="136">
        <v>0.6859</v>
      </c>
      <c r="J86" s="136">
        <v>0.6198</v>
      </c>
      <c r="K86" s="136">
        <v>0.1156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6">
        <v>106.98</v>
      </c>
      <c r="E87" s="136">
        <v>118.0096</v>
      </c>
      <c r="F87" s="136" t="s">
        <v>72</v>
      </c>
      <c r="G87" s="136">
        <v>131.5747</v>
      </c>
      <c r="H87" s="136">
        <v>108.0715</v>
      </c>
      <c r="I87" s="136">
        <v>80.9412</v>
      </c>
      <c r="J87" s="136">
        <v>73.1422</v>
      </c>
      <c r="K87" s="136">
        <v>13.6463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6">
        <v>0.8131</v>
      </c>
      <c r="E88" s="136">
        <v>0.8969</v>
      </c>
      <c r="F88" s="136">
        <v>0.0076</v>
      </c>
      <c r="G88" s="136" t="s">
        <v>72</v>
      </c>
      <c r="H88" s="136">
        <v>0.8214</v>
      </c>
      <c r="I88" s="136">
        <v>0.6152</v>
      </c>
      <c r="J88" s="136">
        <v>0.5559</v>
      </c>
      <c r="K88" s="136">
        <v>0.1037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6">
        <v>0.9899</v>
      </c>
      <c r="E89" s="136">
        <v>1.092</v>
      </c>
      <c r="F89" s="136">
        <v>0.0093</v>
      </c>
      <c r="G89" s="136">
        <v>1.2175</v>
      </c>
      <c r="H89" s="136" t="s">
        <v>72</v>
      </c>
      <c r="I89" s="136">
        <v>0.749</v>
      </c>
      <c r="J89" s="136">
        <v>0.6768</v>
      </c>
      <c r="K89" s="136">
        <v>0.1263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6">
        <v>1.3217</v>
      </c>
      <c r="E90" s="136">
        <v>1.458</v>
      </c>
      <c r="F90" s="136">
        <v>0.0124</v>
      </c>
      <c r="G90" s="136">
        <v>1.6256</v>
      </c>
      <c r="H90" s="136">
        <v>1.3352</v>
      </c>
      <c r="I90" s="136" t="s">
        <v>72</v>
      </c>
      <c r="J90" s="136">
        <v>0.9036</v>
      </c>
      <c r="K90" s="136">
        <v>0.1686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6">
        <v>1.4626</v>
      </c>
      <c r="E91" s="136">
        <v>1.6134</v>
      </c>
      <c r="F91" s="136">
        <v>0.0137</v>
      </c>
      <c r="G91" s="136">
        <v>1.7989</v>
      </c>
      <c r="H91" s="136">
        <v>1.4776</v>
      </c>
      <c r="I91" s="136">
        <v>1.1066</v>
      </c>
      <c r="J91" s="136" t="s">
        <v>72</v>
      </c>
      <c r="K91" s="136">
        <v>0.1866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6">
        <v>7.8395</v>
      </c>
      <c r="E92" s="136">
        <v>8.6478</v>
      </c>
      <c r="F92" s="136">
        <v>0.0733</v>
      </c>
      <c r="G92" s="136">
        <v>9.6418</v>
      </c>
      <c r="H92" s="136">
        <v>7.9195</v>
      </c>
      <c r="I92" s="136">
        <v>5.9314</v>
      </c>
      <c r="J92" s="136">
        <v>5.3599</v>
      </c>
      <c r="K92" s="136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8"/>
      <c r="H93" s="118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19"/>
      <c r="H94" s="119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0.9065361254645998</v>
      </c>
      <c r="F95" s="89"/>
      <c r="G95" s="120"/>
      <c r="H95" s="120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1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1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20"/>
      <c r="H98" s="120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20"/>
      <c r="H99" s="120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20"/>
      <c r="H100" s="120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2"/>
      <c r="H101" s="122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2"/>
      <c r="H102" s="122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8"/>
      <c r="H103" s="118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8"/>
      <c r="H104" s="118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8"/>
      <c r="H105" s="118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8"/>
      <c r="H106" s="118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8"/>
      <c r="H107" s="118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8"/>
      <c r="H108" s="118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8"/>
      <c r="H109" s="118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8"/>
      <c r="H110" s="118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8"/>
      <c r="H111" s="118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8"/>
      <c r="H112" s="118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8"/>
      <c r="H113" s="118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3" t="s">
        <v>54</v>
      </c>
      <c r="C114" s="153"/>
      <c r="D114" s="153"/>
      <c r="E114" s="153"/>
      <c r="F114" s="153"/>
      <c r="G114" s="118"/>
      <c r="H114" s="118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39" t="s">
        <v>55</v>
      </c>
      <c r="C115" s="139"/>
      <c r="D115" s="139"/>
      <c r="E115" s="139"/>
      <c r="F115" s="139"/>
      <c r="G115" s="118"/>
      <c r="H115" s="118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39" t="s">
        <v>56</v>
      </c>
      <c r="C116" s="139"/>
      <c r="D116" s="139"/>
      <c r="E116" s="139"/>
      <c r="F116" s="139"/>
      <c r="G116" s="118"/>
      <c r="H116" s="118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39" t="s">
        <v>57</v>
      </c>
      <c r="C117" s="139"/>
      <c r="D117" s="139"/>
      <c r="E117" s="139"/>
      <c r="F117" s="139"/>
      <c r="G117" s="118"/>
      <c r="H117" s="118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39" t="s">
        <v>58</v>
      </c>
      <c r="C118" s="139"/>
      <c r="D118" s="139"/>
      <c r="E118" s="139"/>
      <c r="F118" s="139"/>
      <c r="G118" s="118"/>
      <c r="H118" s="118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39" t="s">
        <v>59</v>
      </c>
      <c r="C119" s="139"/>
      <c r="D119" s="139"/>
      <c r="E119" s="139"/>
      <c r="F119" s="139"/>
      <c r="G119" s="118"/>
      <c r="H119" s="118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39" t="s">
        <v>60</v>
      </c>
      <c r="C120" s="139"/>
      <c r="D120" s="139"/>
      <c r="E120" s="139"/>
      <c r="F120" s="139"/>
      <c r="G120" s="118"/>
      <c r="H120" s="118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5" t="s">
        <v>61</v>
      </c>
      <c r="C121" s="155"/>
      <c r="D121" s="155"/>
      <c r="E121" s="155"/>
      <c r="F121" s="155"/>
      <c r="G121" s="118"/>
      <c r="H121" s="118"/>
    </row>
    <row r="122" spans="7:8" ht="15">
      <c r="G122" s="118"/>
      <c r="H122" s="118"/>
    </row>
    <row r="123" spans="2:8" ht="15.75">
      <c r="B123" s="32" t="s">
        <v>62</v>
      </c>
      <c r="C123" s="146"/>
      <c r="D123" s="148"/>
      <c r="E123" s="148"/>
      <c r="F123" s="147"/>
      <c r="G123" s="118"/>
      <c r="H123" s="118"/>
    </row>
    <row r="124" spans="2:8" ht="30.75" customHeight="1">
      <c r="B124" s="32" t="s">
        <v>63</v>
      </c>
      <c r="C124" s="146" t="s">
        <v>64</v>
      </c>
      <c r="D124" s="147"/>
      <c r="E124" s="146" t="s">
        <v>65</v>
      </c>
      <c r="F124" s="147"/>
      <c r="G124" s="118"/>
      <c r="H124" s="118"/>
    </row>
    <row r="125" spans="2:8" ht="30.75" customHeight="1">
      <c r="B125" s="32" t="s">
        <v>66</v>
      </c>
      <c r="C125" s="146" t="s">
        <v>67</v>
      </c>
      <c r="D125" s="147"/>
      <c r="E125" s="146" t="s">
        <v>68</v>
      </c>
      <c r="F125" s="147"/>
      <c r="G125" s="118"/>
      <c r="H125" s="118"/>
    </row>
    <row r="126" spans="2:8" ht="15" customHeight="1">
      <c r="B126" s="140" t="s">
        <v>69</v>
      </c>
      <c r="C126" s="142" t="s">
        <v>70</v>
      </c>
      <c r="D126" s="143"/>
      <c r="E126" s="142" t="s">
        <v>71</v>
      </c>
      <c r="F126" s="143"/>
      <c r="G126" s="118"/>
      <c r="H126" s="118"/>
    </row>
    <row r="127" spans="2:8" ht="15" customHeight="1">
      <c r="B127" s="141"/>
      <c r="C127" s="144"/>
      <c r="D127" s="145"/>
      <c r="E127" s="144"/>
      <c r="F127" s="145"/>
      <c r="G127" s="118"/>
      <c r="H127" s="118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2019-09-06T11:20:30Z</dcterms:modified>
  <cp:category/>
  <cp:version/>
  <cp:contentType/>
  <cp:contentStatus/>
</cp:coreProperties>
</file>