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<sst xmlns="http://schemas.openxmlformats.org/spreadsheetml/2006/main" count="178" uniqueCount="100">
  <si>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</si>
  <si>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</si>
  <si>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</si>
  <si>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</si>
  <si>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</si>
  <si>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</si>
  <si>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</si>
  <si>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</si>
  <si>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</si>
  <si>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</si>
  <si>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</si>
  <si>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</si>
  <si>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</si>
  <si>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</si>
  <si>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</si>
  <si>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</si>
  <si>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</si>
  <si>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</si>
  <si>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</si>
  <si>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</si>
  <si>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</si>
  <si>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</si>
  <si>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</si>
  <si>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</si>
  <si>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</si>
  <si>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</si>
  <si>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</si>
  <si>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</si>
  <si>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</si>
  <si>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</si>
  <si>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</si>
  <si>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</si>
  <si>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</si>
  <si>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</si>
  <si>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</si>
  <si>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</si>
  <si>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</si>
  <si>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</si>
  <si>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</si>
  <si>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</si>
  <si>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</si>
  <si>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</si>
  <si>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</si>
  <si>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</si>
  <si>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</si>
  <si>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</si>
  <si>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</si>
  <si>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</si>
  <si>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</si>
  <si>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</si>
  <si>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</si>
  <si>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</si>
  <si>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</si>
  <si>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</si>
  <si>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</si>
  <si>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</si>
  <si>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</si>
  <si>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</si>
  <si>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</si>
  <si>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</si>
  <si>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</si>
  <si>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</si>
  <si>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</si>
  <si>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</si>
  <si>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</si>
  <si>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</si>
  <si>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</si>
  <si>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</si>
  <si>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</si>
  <si>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</si>
  <si>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</si>
  <si>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</si>
  <si>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</si>
  <si>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</si>
  <si>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</si>
  <si>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</si>
  <si>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</si>
  <si>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</si>
  <si>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Липень'19</t>
  </si>
  <si>
    <t>Euronext -Серпень'19 (€/МT)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</si>
  <si>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</si>
  <si>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</si>
  <si>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</si>
  <si>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</si>
  <si>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</si>
  <si>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</si>
  <si>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</si>
  <si>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</si>
  <si>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</si>
  <si>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</si>
  <si>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</si>
  <si>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</si>
  <si>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</si>
  <si>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</si>
  <si>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</si>
  <si>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</si>
  <si>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</si>
  <si>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</si>
  <si>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</si>
  <si>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5 липня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</si>
</sst>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8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99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1" t="s">
        <v>6</v>
      </c>
      <c r="F6" s="142"/>
      <c r="G6"/>
      <c r="H6"/>
      <c r="I6"/>
    </row>
    <row r="7" spans="2:6" s="6" customFormat="1" ht="15">
      <c r="B7" s="24" t="s">
        <v>78</v>
      </c>
      <c r="C7" s="116">
        <v>0.01</v>
      </c>
      <c r="D7" s="14">
        <v>4.354</v>
      </c>
      <c r="E7" s="116">
        <f aca="true" t="shared" si="0" ref="E7:F9">C7*39.3683</f>
        <v>0.393683</v>
      </c>
      <c r="F7" s="13">
        <f>D7*39.3683</f>
        <v>171.4095782</v>
      </c>
    </row>
    <row r="8" spans="2:6" s="6" customFormat="1" ht="15">
      <c r="B8" s="24" t="s">
        <v>88</v>
      </c>
      <c r="C8" s="116">
        <v>0.02</v>
      </c>
      <c r="D8" s="14">
        <v>4.376</v>
      </c>
      <c r="E8" s="116">
        <f t="shared" si="0"/>
        <v>0.787366</v>
      </c>
      <c r="F8" s="13">
        <f t="shared" si="0"/>
        <v>172.2756808</v>
      </c>
    </row>
    <row r="9" spans="2:17" s="6" customFormat="1" ht="15">
      <c r="B9" s="24" t="s">
        <v>95</v>
      </c>
      <c r="C9" s="116">
        <v>0.01</v>
      </c>
      <c r="D9" s="14">
        <v>4.422</v>
      </c>
      <c r="E9" s="116">
        <f t="shared" si="0"/>
        <v>0.393683</v>
      </c>
      <c r="F9" s="13">
        <f>D9*39.3683</f>
        <v>174.08662259999997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4"/>
      <c r="D10" s="7"/>
      <c r="E10" s="134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15">
        <v>0.42</v>
      </c>
      <c r="D12" s="13">
        <v>178</v>
      </c>
      <c r="E12" s="115">
        <f aca="true" t="shared" si="1" ref="E12:F14">C12/$D$86</f>
        <v>0.47143338197328544</v>
      </c>
      <c r="F12" s="71">
        <f t="shared" si="1"/>
        <v>199.79795712201144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15">
        <v>0.14</v>
      </c>
      <c r="D13" s="13">
        <v>174.5</v>
      </c>
      <c r="E13" s="115">
        <f t="shared" si="1"/>
        <v>0.15714446065776183</v>
      </c>
      <c r="F13" s="71">
        <f t="shared" si="1"/>
        <v>195.8693456055674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97</v>
      </c>
      <c r="C14" s="115">
        <v>0</v>
      </c>
      <c r="D14" s="13">
        <v>177</v>
      </c>
      <c r="E14" s="115">
        <f t="shared" si="1"/>
        <v>0</v>
      </c>
      <c r="F14" s="71">
        <f t="shared" si="1"/>
        <v>198.6754966887417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5"/>
      <c r="D15" s="52"/>
      <c r="E15" s="115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74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29">
        <v>0</v>
      </c>
      <c r="D17" s="87" t="s">
        <v>72</v>
      </c>
      <c r="E17" s="132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90</v>
      </c>
      <c r="C18" s="140">
        <v>20</v>
      </c>
      <c r="D18" s="87">
        <v>23970</v>
      </c>
      <c r="E18" s="115">
        <f t="shared" si="2"/>
        <v>0.1846040243677312</v>
      </c>
      <c r="F18" s="71">
        <f t="shared" si="2"/>
        <v>221.24792320472585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29">
        <v>0</v>
      </c>
      <c r="D19" s="87" t="s">
        <v>72</v>
      </c>
      <c r="E19" s="132">
        <f t="shared" si="2"/>
        <v>0</v>
      </c>
      <c r="F19" s="71" t="s">
        <v>72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3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78</v>
      </c>
      <c r="C22" s="116">
        <v>0.012</v>
      </c>
      <c r="D22" s="14">
        <v>5.182</v>
      </c>
      <c r="E22" s="116">
        <f aca="true" t="shared" si="3" ref="E22:F24">C22*36.7437</f>
        <v>0.4409244</v>
      </c>
      <c r="F22" s="13">
        <f t="shared" si="3"/>
        <v>190.4058534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88</v>
      </c>
      <c r="C23" s="116">
        <v>0.01</v>
      </c>
      <c r="D23" s="14">
        <v>5.166</v>
      </c>
      <c r="E23" s="116">
        <f t="shared" si="3"/>
        <v>0.36743699999999996</v>
      </c>
      <c r="F23" s="13">
        <f t="shared" si="3"/>
        <v>189.8179542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95</v>
      </c>
      <c r="C24" s="116">
        <v>0.002</v>
      </c>
      <c r="D24" s="75">
        <v>5.272</v>
      </c>
      <c r="E24" s="116">
        <f t="shared" si="3"/>
        <v>0.0734874</v>
      </c>
      <c r="F24" s="13">
        <f t="shared" si="3"/>
        <v>193.7127864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1"/>
      <c r="C25" s="113"/>
      <c r="D25" s="117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80</v>
      </c>
      <c r="C27" s="130">
        <v>0.84</v>
      </c>
      <c r="D27" s="71">
        <v>178</v>
      </c>
      <c r="E27" s="130">
        <f aca="true" t="shared" si="4" ref="E27:F29">C27/$D$86</f>
        <v>0.9428667639465709</v>
      </c>
      <c r="F27" s="71">
        <f>D27/$D$86</f>
        <v>199.79795712201144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89</v>
      </c>
      <c r="C28" s="130">
        <v>0.27</v>
      </c>
      <c r="D28" s="13">
        <v>183.25</v>
      </c>
      <c r="E28" s="130">
        <f t="shared" si="4"/>
        <v>0.3030643169828264</v>
      </c>
      <c r="F28" s="71">
        <f t="shared" si="4"/>
        <v>205.69087439667751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0">
        <v>0.27</v>
      </c>
      <c r="D29" s="13">
        <v>186.5</v>
      </c>
      <c r="E29" s="130">
        <f>C29/$D$86</f>
        <v>0.3030643169828264</v>
      </c>
      <c r="F29" s="71">
        <f t="shared" si="4"/>
        <v>209.33887080480412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5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79</v>
      </c>
      <c r="C32" s="130">
        <v>0.62</v>
      </c>
      <c r="D32" s="13">
        <v>362.5</v>
      </c>
      <c r="E32" s="130">
        <f aca="true" t="shared" si="5" ref="E32:F34">C32/$D$86</f>
        <v>0.6959254686272308</v>
      </c>
      <c r="F32" s="71">
        <f t="shared" si="5"/>
        <v>406.89190706027614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30">
        <v>0.68</v>
      </c>
      <c r="D33" s="13">
        <v>366.25</v>
      </c>
      <c r="E33" s="130">
        <f t="shared" si="5"/>
        <v>0.7632730946234145</v>
      </c>
      <c r="F33" s="71">
        <f>D33/$D$86</f>
        <v>411.1011336850376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93</v>
      </c>
      <c r="C34" s="130">
        <v>0.54</v>
      </c>
      <c r="D34" s="66">
        <v>370.25</v>
      </c>
      <c r="E34" s="130">
        <f t="shared" si="5"/>
        <v>0.6061286339656528</v>
      </c>
      <c r="F34" s="71">
        <f t="shared" si="5"/>
        <v>415.5909754181165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3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3">
        <v>0.094</v>
      </c>
      <c r="D37" s="75" t="s">
        <v>72</v>
      </c>
      <c r="E37" s="113">
        <f aca="true" t="shared" si="6" ref="E37:F39">C37*58.0164</f>
        <v>5.453541599999999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86</v>
      </c>
      <c r="C38" s="113">
        <v>0.06</v>
      </c>
      <c r="D38" s="75">
        <v>2.782</v>
      </c>
      <c r="E38" s="113">
        <f t="shared" si="6"/>
        <v>3.480984</v>
      </c>
      <c r="F38" s="71">
        <f t="shared" si="6"/>
        <v>161.4016248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95</v>
      </c>
      <c r="C39" s="113">
        <v>0.094</v>
      </c>
      <c r="D39" s="75">
        <v>2.782</v>
      </c>
      <c r="E39" s="113">
        <f t="shared" si="6"/>
        <v>5.453541599999999</v>
      </c>
      <c r="F39" s="71">
        <f t="shared" si="6"/>
        <v>161.4016248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1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13">
        <v>0.13</v>
      </c>
      <c r="D42" s="75">
        <v>8.722</v>
      </c>
      <c r="E42" s="113">
        <f aca="true" t="shared" si="7" ref="E42:F44">C42*36.7437</f>
        <v>4.776681</v>
      </c>
      <c r="F42" s="71">
        <f t="shared" si="7"/>
        <v>320.47855139999996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87</v>
      </c>
      <c r="C43" s="113">
        <v>0.136</v>
      </c>
      <c r="D43" s="75">
        <v>8.752</v>
      </c>
      <c r="E43" s="113">
        <f t="shared" si="7"/>
        <v>4.9971432</v>
      </c>
      <c r="F43" s="71">
        <f t="shared" si="7"/>
        <v>321.5808624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88</v>
      </c>
      <c r="C44" s="113">
        <v>0.141</v>
      </c>
      <c r="D44" s="75">
        <v>8.814</v>
      </c>
      <c r="E44" s="113">
        <f t="shared" si="7"/>
        <v>5.1808616999999995</v>
      </c>
      <c r="F44" s="71">
        <f t="shared" si="7"/>
        <v>323.85897179999995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73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81</v>
      </c>
      <c r="C47" s="129">
        <v>0</v>
      </c>
      <c r="D47" s="87" t="s">
        <v>72</v>
      </c>
      <c r="E47" s="132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83</v>
      </c>
      <c r="C48" s="129">
        <v>0</v>
      </c>
      <c r="D48" s="87" t="s">
        <v>72</v>
      </c>
      <c r="E48" s="132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91</v>
      </c>
      <c r="C49" s="129">
        <v>0</v>
      </c>
      <c r="D49" s="87" t="s">
        <v>72</v>
      </c>
      <c r="E49" s="132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7"/>
      <c r="D50" s="5"/>
      <c r="E50" s="117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78</v>
      </c>
      <c r="C52" s="113">
        <v>2.2</v>
      </c>
      <c r="D52" s="76">
        <v>303.7</v>
      </c>
      <c r="E52" s="113">
        <f aca="true" t="shared" si="8" ref="E52:F54">C52*1.1023</f>
        <v>2.42506</v>
      </c>
      <c r="F52" s="76">
        <f t="shared" si="8"/>
        <v>334.76851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87</v>
      </c>
      <c r="C53" s="113">
        <v>2.3</v>
      </c>
      <c r="D53" s="76">
        <v>305.8</v>
      </c>
      <c r="E53" s="113">
        <f t="shared" si="8"/>
        <v>2.53529</v>
      </c>
      <c r="F53" s="76">
        <f t="shared" si="8"/>
        <v>337.08334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88</v>
      </c>
      <c r="C54" s="113">
        <v>2.6</v>
      </c>
      <c r="D54" s="76">
        <v>307.3</v>
      </c>
      <c r="E54" s="113">
        <f>C54*1.1023</f>
        <v>2.8659800000000004</v>
      </c>
      <c r="F54" s="76">
        <f t="shared" si="8"/>
        <v>338.73679000000004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5"/>
      <c r="C55" s="133"/>
      <c r="D55" s="66"/>
      <c r="E55" s="130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0">
        <v>0.58</v>
      </c>
      <c r="D57" s="71">
        <v>27.43</v>
      </c>
      <c r="E57" s="130">
        <f aca="true" t="shared" si="9" ref="E57:F59">C57/454*1000</f>
        <v>1.277533039647577</v>
      </c>
      <c r="F57" s="71">
        <f t="shared" si="9"/>
        <v>60.418502202643175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87</v>
      </c>
      <c r="C58" s="130">
        <v>0.61</v>
      </c>
      <c r="D58" s="71">
        <v>27.55</v>
      </c>
      <c r="E58" s="130">
        <f t="shared" si="9"/>
        <v>1.3436123348017621</v>
      </c>
      <c r="F58" s="71">
        <f t="shared" si="9"/>
        <v>60.68281938325992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88</v>
      </c>
      <c r="C59" s="130">
        <v>0.61</v>
      </c>
      <c r="D59" s="71">
        <v>27.66</v>
      </c>
      <c r="E59" s="130">
        <f t="shared" si="9"/>
        <v>1.3436123348017621</v>
      </c>
      <c r="F59" s="71">
        <f t="shared" si="9"/>
        <v>60.925110132158586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5"/>
      <c r="D60" s="69"/>
      <c r="E60" s="11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6">
        <v>0.105</v>
      </c>
      <c r="D62" s="75" t="s">
        <v>72</v>
      </c>
      <c r="E62" s="116">
        <f aca="true" t="shared" si="10" ref="E62:F64">C62*22.026</f>
        <v>2.3127299999999997</v>
      </c>
      <c r="F62" s="71" t="s">
        <v>72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86</v>
      </c>
      <c r="C63" s="116">
        <v>0.105</v>
      </c>
      <c r="D63" s="75">
        <v>11.5</v>
      </c>
      <c r="E63" s="116">
        <f t="shared" si="10"/>
        <v>2.3127299999999997</v>
      </c>
      <c r="F63" s="71">
        <f t="shared" si="10"/>
        <v>253.299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96</v>
      </c>
      <c r="C64" s="116">
        <v>0.105</v>
      </c>
      <c r="D64" s="75">
        <v>11.695</v>
      </c>
      <c r="E64" s="116">
        <f t="shared" si="10"/>
        <v>2.3127299999999997</v>
      </c>
      <c r="F64" s="71">
        <f t="shared" si="10"/>
        <v>257.59407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7"/>
      <c r="D65" s="70"/>
      <c r="E65" s="116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3" t="s">
        <v>77</v>
      </c>
      <c r="D66" s="144"/>
      <c r="E66" s="143" t="s">
        <v>23</v>
      </c>
      <c r="F66" s="144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87</v>
      </c>
      <c r="C67" s="113">
        <v>0.003</v>
      </c>
      <c r="D67" s="75">
        <v>1.532</v>
      </c>
      <c r="E67" s="113">
        <f aca="true" t="shared" si="11" ref="E67:F69">C67/3.785</f>
        <v>0.0007926023778071334</v>
      </c>
      <c r="F67" s="71">
        <f t="shared" si="11"/>
        <v>0.4047556142668428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88</v>
      </c>
      <c r="C68" s="113">
        <v>0.003</v>
      </c>
      <c r="D68" s="75">
        <v>1.533</v>
      </c>
      <c r="E68" s="113">
        <f t="shared" si="11"/>
        <v>0.0007926023778071334</v>
      </c>
      <c r="F68" s="71">
        <f t="shared" si="11"/>
        <v>0.4050198150594451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85</v>
      </c>
      <c r="C69" s="113">
        <v>0.003</v>
      </c>
      <c r="D69" s="75" t="s">
        <v>72</v>
      </c>
      <c r="E69" s="113">
        <f t="shared" si="11"/>
        <v>0.0007926023778071334</v>
      </c>
      <c r="F69" s="71" t="s">
        <v>72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6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3" t="s">
        <v>25</v>
      </c>
      <c r="D71" s="144"/>
      <c r="E71" s="143" t="s">
        <v>26</v>
      </c>
      <c r="F71" s="144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78</v>
      </c>
      <c r="C72" s="139">
        <v>0.00275</v>
      </c>
      <c r="D72" s="125">
        <v>1.0425</v>
      </c>
      <c r="E72" s="139">
        <f>C72/454*100</f>
        <v>0.000605726872246696</v>
      </c>
      <c r="F72" s="77">
        <f>D72/454*1000</f>
        <v>2.2962555066079293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87</v>
      </c>
      <c r="C73" s="139">
        <v>0.00575</v>
      </c>
      <c r="D73" s="125">
        <v>1.051</v>
      </c>
      <c r="E73" s="139">
        <f>C73/454*100</f>
        <v>0.0012665198237885463</v>
      </c>
      <c r="F73" s="77">
        <f>D73/454*1000</f>
        <v>2.314977973568282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88</v>
      </c>
      <c r="C74" s="139">
        <v>0.003</v>
      </c>
      <c r="D74" s="125">
        <v>1.067</v>
      </c>
      <c r="E74" s="139">
        <f>C74/454*100</f>
        <v>0.0006607929515418502</v>
      </c>
      <c r="F74" s="77">
        <f>D74/454*1000</f>
        <v>2.350220264317181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8"/>
      <c r="D75" s="14"/>
      <c r="E75" s="138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1" t="s">
        <v>25</v>
      </c>
      <c r="D76" s="151"/>
      <c r="E76" s="143" t="s">
        <v>28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4">
        <v>0.0018</v>
      </c>
      <c r="D77" s="126">
        <v>0.1238</v>
      </c>
      <c r="E77" s="134">
        <f aca="true" t="shared" si="12" ref="E77:F79">C77/454*1000000</f>
        <v>3.9647577092511015</v>
      </c>
      <c r="F77" s="71">
        <f t="shared" si="12"/>
        <v>272.68722466960355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85</v>
      </c>
      <c r="C78" s="134">
        <v>0.0012</v>
      </c>
      <c r="D78" s="126" t="s">
        <v>72</v>
      </c>
      <c r="E78" s="134">
        <f t="shared" si="12"/>
        <v>2.643171806167401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92</v>
      </c>
      <c r="C79" s="134">
        <v>0.0012</v>
      </c>
      <c r="D79" s="126" t="s">
        <v>72</v>
      </c>
      <c r="E79" s="134">
        <f t="shared" si="12"/>
        <v>2.643171806167401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4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4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6" t="s">
        <v>72</v>
      </c>
      <c r="E85" s="137">
        <v>1.1225</v>
      </c>
      <c r="F85" s="137">
        <v>0.0092</v>
      </c>
      <c r="G85" s="137">
        <v>1.2515</v>
      </c>
      <c r="H85" s="137">
        <v>1.0094</v>
      </c>
      <c r="I85" s="137">
        <v>0.7652</v>
      </c>
      <c r="J85" s="137">
        <v>0.6988</v>
      </c>
      <c r="K85" s="137">
        <v>0.1283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7">
        <v>0.8909</v>
      </c>
      <c r="E86" s="137" t="s">
        <v>72</v>
      </c>
      <c r="F86" s="137">
        <v>0.0082</v>
      </c>
      <c r="G86" s="137">
        <v>1.1149</v>
      </c>
      <c r="H86" s="137">
        <v>0.8992</v>
      </c>
      <c r="I86" s="137">
        <v>0.6817</v>
      </c>
      <c r="J86" s="137">
        <v>0.6225</v>
      </c>
      <c r="K86" s="137">
        <v>0.1143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7">
        <v>108.34</v>
      </c>
      <c r="E87" s="137">
        <v>121.6116</v>
      </c>
      <c r="F87" s="137" t="s">
        <v>72</v>
      </c>
      <c r="G87" s="137">
        <v>135.5875</v>
      </c>
      <c r="H87" s="137">
        <v>109.357</v>
      </c>
      <c r="I87" s="137">
        <v>82.9048</v>
      </c>
      <c r="J87" s="137">
        <v>75.708</v>
      </c>
      <c r="K87" s="137">
        <v>13.8954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7">
        <v>0.799</v>
      </c>
      <c r="E88" s="137">
        <v>0.8969</v>
      </c>
      <c r="F88" s="137">
        <v>0.0074</v>
      </c>
      <c r="G88" s="137" t="s">
        <v>72</v>
      </c>
      <c r="H88" s="137">
        <v>0.8065</v>
      </c>
      <c r="I88" s="137">
        <v>0.6114</v>
      </c>
      <c r="J88" s="137">
        <v>0.5584</v>
      </c>
      <c r="K88" s="137">
        <v>0.1025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7">
        <v>0.9907</v>
      </c>
      <c r="E89" s="137">
        <v>1.1121</v>
      </c>
      <c r="F89" s="137">
        <v>0.0091</v>
      </c>
      <c r="G89" s="137">
        <v>1.2399</v>
      </c>
      <c r="H89" s="137" t="s">
        <v>72</v>
      </c>
      <c r="I89" s="137">
        <v>0.7581</v>
      </c>
      <c r="J89" s="137">
        <v>0.6923</v>
      </c>
      <c r="K89" s="137">
        <v>0.1271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7">
        <v>1.3068</v>
      </c>
      <c r="E90" s="137">
        <v>1.4669</v>
      </c>
      <c r="F90" s="137">
        <v>0.0121</v>
      </c>
      <c r="G90" s="137">
        <v>1.6355</v>
      </c>
      <c r="H90" s="137">
        <v>1.3191</v>
      </c>
      <c r="I90" s="137" t="s">
        <v>72</v>
      </c>
      <c r="J90" s="137">
        <v>0.9132</v>
      </c>
      <c r="K90" s="137">
        <v>0.1676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7">
        <v>1.431</v>
      </c>
      <c r="E91" s="137">
        <v>1.6063</v>
      </c>
      <c r="F91" s="137">
        <v>0.0132</v>
      </c>
      <c r="G91" s="137">
        <v>1.7909</v>
      </c>
      <c r="H91" s="137">
        <v>1.4445</v>
      </c>
      <c r="I91" s="137">
        <v>1.0951</v>
      </c>
      <c r="J91" s="137" t="s">
        <v>72</v>
      </c>
      <c r="K91" s="137">
        <v>0.1835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7">
        <v>7.7968</v>
      </c>
      <c r="E92" s="137">
        <v>8.7519</v>
      </c>
      <c r="F92" s="137">
        <v>0.072</v>
      </c>
      <c r="G92" s="137">
        <v>9.7577</v>
      </c>
      <c r="H92" s="137">
        <v>7.87</v>
      </c>
      <c r="I92" s="137">
        <v>5.9663</v>
      </c>
      <c r="J92" s="137">
        <v>5.4484</v>
      </c>
      <c r="K92" s="137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9"/>
      <c r="H93" s="119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0"/>
      <c r="H94" s="120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0.8908685968819599</v>
      </c>
      <c r="F95" s="89"/>
      <c r="G95" s="121"/>
      <c r="H95" s="121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2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2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1"/>
      <c r="H98" s="121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1"/>
      <c r="H99" s="121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1"/>
      <c r="H100" s="121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3"/>
      <c r="H101" s="123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3"/>
      <c r="H102" s="123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9"/>
      <c r="H103" s="119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9"/>
      <c r="H104" s="119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9"/>
      <c r="H105" s="119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9"/>
      <c r="H106" s="119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9"/>
      <c r="H107" s="119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9"/>
      <c r="H108" s="119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9"/>
      <c r="H109" s="119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9"/>
      <c r="H110" s="119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9"/>
      <c r="H111" s="119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9"/>
      <c r="H112" s="119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9"/>
      <c r="H113" s="119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54</v>
      </c>
      <c r="C114" s="154"/>
      <c r="D114" s="154"/>
      <c r="E114" s="154"/>
      <c r="F114" s="154"/>
      <c r="G114" s="119"/>
      <c r="H114" s="119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55</v>
      </c>
      <c r="C115" s="150"/>
      <c r="D115" s="150"/>
      <c r="E115" s="150"/>
      <c r="F115" s="150"/>
      <c r="G115" s="119"/>
      <c r="H115" s="119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56</v>
      </c>
      <c r="C116" s="150"/>
      <c r="D116" s="150"/>
      <c r="E116" s="150"/>
      <c r="F116" s="150"/>
      <c r="G116" s="119"/>
      <c r="H116" s="119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57</v>
      </c>
      <c r="C117" s="150"/>
      <c r="D117" s="150"/>
      <c r="E117" s="150"/>
      <c r="F117" s="150"/>
      <c r="G117" s="119"/>
      <c r="H117" s="119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58</v>
      </c>
      <c r="C118" s="150"/>
      <c r="D118" s="150"/>
      <c r="E118" s="150"/>
      <c r="F118" s="150"/>
      <c r="G118" s="119"/>
      <c r="H118" s="119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59</v>
      </c>
      <c r="C119" s="150"/>
      <c r="D119" s="150"/>
      <c r="E119" s="150"/>
      <c r="F119" s="150"/>
      <c r="G119" s="119"/>
      <c r="H119" s="119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60</v>
      </c>
      <c r="C120" s="150"/>
      <c r="D120" s="150"/>
      <c r="E120" s="150"/>
      <c r="F120" s="150"/>
      <c r="G120" s="119"/>
      <c r="H120" s="119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61</v>
      </c>
      <c r="C121" s="149"/>
      <c r="D121" s="149"/>
      <c r="E121" s="149"/>
      <c r="F121" s="149"/>
      <c r="G121" s="119"/>
      <c r="H121" s="119"/>
    </row>
    <row r="122" spans="7:8" ht="15">
      <c r="G122" s="119"/>
      <c r="H122" s="119"/>
    </row>
    <row r="123" spans="2:8" ht="15.75">
      <c r="B123" s="32" t="s">
        <v>62</v>
      </c>
      <c r="C123" s="152"/>
      <c r="D123" s="161"/>
      <c r="E123" s="161"/>
      <c r="F123" s="153"/>
      <c r="G123" s="119"/>
      <c r="H123" s="119"/>
    </row>
    <row r="124" spans="2:8" ht="30.75" customHeight="1">
      <c r="B124" s="32" t="s">
        <v>63</v>
      </c>
      <c r="C124" s="152" t="s">
        <v>64</v>
      </c>
      <c r="D124" s="153"/>
      <c r="E124" s="152" t="s">
        <v>65</v>
      </c>
      <c r="F124" s="153"/>
      <c r="G124" s="119"/>
      <c r="H124" s="119"/>
    </row>
    <row r="125" spans="2:8" ht="30.75" customHeight="1">
      <c r="B125" s="32" t="s">
        <v>66</v>
      </c>
      <c r="C125" s="152" t="s">
        <v>67</v>
      </c>
      <c r="D125" s="153"/>
      <c r="E125" s="152" t="s">
        <v>68</v>
      </c>
      <c r="F125" s="153"/>
      <c r="G125" s="119"/>
      <c r="H125" s="119"/>
    </row>
    <row r="126" spans="2:8" ht="15" customHeight="1">
      <c r="B126" s="155" t="s">
        <v>69</v>
      </c>
      <c r="C126" s="157" t="s">
        <v>70</v>
      </c>
      <c r="D126" s="158"/>
      <c r="E126" s="157" t="s">
        <v>71</v>
      </c>
      <c r="F126" s="158"/>
      <c r="G126" s="119"/>
      <c r="H126" s="119"/>
    </row>
    <row r="127" spans="2:8" ht="15" customHeight="1">
      <c r="B127" s="156"/>
      <c r="C127" s="159"/>
      <c r="D127" s="160"/>
      <c r="E127" s="159"/>
      <c r="F127" s="160"/>
      <c r="G127" s="119"/>
      <c r="H127" s="119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2019-07-08T07:23:17Z</dcterms:modified>
  <cp:category/>
  <cp:version/>
  <cp:contentType/>
  <cp:contentStatus/>
</cp:coreProperties>
</file>