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24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<sst xmlns="http://schemas.openxmlformats.org/spreadsheetml/2006/main" count="162" uniqueCount="109">
  <si>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</si>
  <si>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</si>
  <si>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</si>
  <si>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</si>
  <si>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</si>
  <si>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</si>
  <si>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</si>
  <si>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</si>
  <si>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</si>
  <si>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</si>
  <si>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</si>
  <si>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</si>
  <si>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</si>
  <si>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</si>
  <si>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</si>
  <si>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</si>
  <si>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</si>
  <si>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</si>
  <si>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</si>
  <si>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</si>
  <si>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</si>
  <si>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</si>
  <si>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</si>
  <si>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</si>
  <si>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</si>
  <si>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</si>
  <si>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</si>
  <si>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</si>
  <si>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</si>
  <si>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</si>
  <si>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</si>
  <si>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</si>
  <si>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</si>
  <si>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</si>
  <si>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</si>
  <si>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</si>
  <si>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</si>
  <si>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</si>
  <si>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</si>
  <si>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</si>
  <si>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</si>
  <si>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</si>
  <si>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</si>
  <si>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</si>
  <si>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</si>
  <si>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</si>
  <si>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</si>
  <si>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</si>
  <si>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</si>
  <si>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</si>
  <si>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</si>
  <si>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</si>
  <si>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</si>
  <si>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</si>
  <si>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</si>
  <si>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</si>
  <si>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</si>
  <si>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</si>
  <si>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</si>
  <si>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</si>
  <si>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</si>
  <si>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</si>
  <si>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</si>
  <si>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</si>
  <si>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</si>
  <si>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</si>
  <si>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</si>
  <si>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</si>
  <si>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</si>
  <si>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</si>
  <si>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</si>
  <si>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</si>
  <si>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</si>
  <si>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</si>
  <si>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</si>
  <si>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</si>
  <si>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</si>
  <si>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</si>
  <si>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</si>
  <si>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</si>
  <si>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</si>
  <si>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</si>
  <si>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Вересень'16 (€/МT)</t>
  </si>
  <si>
    <t>-</t>
  </si>
  <si>
    <t>Euronext - Серпень'16 (€/МT)</t>
  </si>
  <si>
    <t>Euronext - Листопад '16 (€/МT)</t>
  </si>
  <si>
    <t>Ціна  (JPY) за М.Т.</t>
  </si>
  <si>
    <t>Ціна за М.Т. (JPY)</t>
  </si>
  <si>
    <t>TOCOM - Tokyo Commodity Exchange</t>
  </si>
  <si>
    <t>CME - 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</si>
  <si>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</si>
  <si>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</si>
  <si>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</si>
  <si>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</si>
  <si>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Euronext - Грудень'16 (€/МT)</t>
  </si>
  <si>
    <t>CME - Вересень '16</t>
  </si>
  <si>
    <t>CME - Серпень '16</t>
  </si>
  <si>
    <t>TOCOM - Листопад'16 (¥/МT)</t>
  </si>
  <si>
    <t>TOCOM - Жовтень'16 (¥/МT)</t>
  </si>
  <si>
    <t>Euronext - Лютий '17 (€/МT)</t>
  </si>
  <si>
    <t>CME -Березень '17</t>
  </si>
  <si>
    <t>Euronext - Березень'17 (€/МT)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</si>
  <si>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</si>
  <si>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</si>
  <si>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</si>
  <si>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</si>
  <si>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</si>
  <si>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CME -Травень '17</t>
  </si>
  <si>
    <t>05 липня 2016 року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</si>
</sst>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6" t="s">
        <v>108</v>
      </c>
      <c r="D4" s="157"/>
      <c r="E4" s="157"/>
      <c r="F4" s="158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4" t="s">
        <v>5</v>
      </c>
      <c r="D6" s="155"/>
      <c r="E6" s="151" t="s">
        <v>6</v>
      </c>
      <c r="F6" s="151"/>
      <c r="G6"/>
      <c r="H6"/>
      <c r="I6"/>
    </row>
    <row r="7" spans="2:6" s="6" customFormat="1" ht="15">
      <c r="B7" s="25" t="s">
        <v>89</v>
      </c>
      <c r="C7" s="142">
        <v>0.09</v>
      </c>
      <c r="D7" s="14">
        <v>3.442</v>
      </c>
      <c r="E7" s="142">
        <f aca="true" t="shared" si="0" ref="E7:F9">C7*39.3683</f>
        <v>3.543147</v>
      </c>
      <c r="F7" s="13">
        <f t="shared" si="0"/>
        <v>135.5056886</v>
      </c>
    </row>
    <row r="8" spans="2:6" s="6" customFormat="1" ht="15">
      <c r="B8" s="25" t="s">
        <v>95</v>
      </c>
      <c r="C8" s="142">
        <v>0.092</v>
      </c>
      <c r="D8" s="14">
        <v>3.506</v>
      </c>
      <c r="E8" s="142">
        <f t="shared" si="0"/>
        <v>3.6218836</v>
      </c>
      <c r="F8" s="13">
        <f t="shared" si="0"/>
        <v>138.0252598</v>
      </c>
    </row>
    <row r="9" spans="2:17" s="6" customFormat="1" ht="15">
      <c r="B9" s="25" t="s">
        <v>102</v>
      </c>
      <c r="C9" s="142">
        <v>0.09</v>
      </c>
      <c r="D9" s="14">
        <v>3.59</v>
      </c>
      <c r="E9" s="142">
        <f t="shared" si="0"/>
        <v>3.543147</v>
      </c>
      <c r="F9" s="13">
        <f t="shared" si="0"/>
        <v>141.33219699999998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5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51" t="s">
        <v>7</v>
      </c>
      <c r="D11" s="151"/>
      <c r="E11" s="154" t="s">
        <v>6</v>
      </c>
      <c r="F11" s="155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84</v>
      </c>
      <c r="C12" s="143">
        <v>1.03</v>
      </c>
      <c r="D12" s="13">
        <v>168</v>
      </c>
      <c r="E12" s="143">
        <f>C12/D86</f>
        <v>1.1382473201458725</v>
      </c>
      <c r="F12" s="79">
        <f>D12/D86</f>
        <v>185.65587357719085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85</v>
      </c>
      <c r="C13" s="143">
        <v>1.53</v>
      </c>
      <c r="D13" s="13">
        <v>161.25</v>
      </c>
      <c r="E13" s="143">
        <f>C13/D86</f>
        <v>1.6907945629351309</v>
      </c>
      <c r="F13" s="79">
        <f>D13/D86</f>
        <v>178.19648579953585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104</v>
      </c>
      <c r="C14" s="143">
        <v>1.05</v>
      </c>
      <c r="D14" s="13">
        <v>165.25</v>
      </c>
      <c r="E14" s="143">
        <f>C14/D86</f>
        <v>1.1603492098574428</v>
      </c>
      <c r="F14" s="79">
        <f>D14/D86</f>
        <v>182.61686374184993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100"/>
      <c r="D15" s="57"/>
      <c r="E15" s="100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51" t="s">
        <v>87</v>
      </c>
      <c r="D16" s="151"/>
      <c r="E16" s="154" t="s">
        <v>6</v>
      </c>
      <c r="F16" s="155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108" t="s">
        <v>91</v>
      </c>
      <c r="C17" s="143">
        <v>210</v>
      </c>
      <c r="D17" s="103">
        <v>19230</v>
      </c>
      <c r="E17" s="143">
        <f aca="true" t="shared" si="1" ref="E17:F19">C17/$D$87</f>
        <v>2.0792079207920793</v>
      </c>
      <c r="F17" s="79">
        <f t="shared" si="1"/>
        <v>190.3960396039604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97</v>
      </c>
      <c r="C18" s="143">
        <v>280</v>
      </c>
      <c r="D18" s="104">
        <v>20640</v>
      </c>
      <c r="E18" s="143">
        <f t="shared" si="1"/>
        <v>2.772277227722772</v>
      </c>
      <c r="F18" s="79">
        <f t="shared" si="1"/>
        <v>204.35643564356437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105</v>
      </c>
      <c r="C19" s="143">
        <v>230</v>
      </c>
      <c r="D19" s="104">
        <v>20930</v>
      </c>
      <c r="E19" s="143">
        <f t="shared" si="1"/>
        <v>2.277227722772277</v>
      </c>
      <c r="F19" s="79">
        <f t="shared" si="1"/>
        <v>207.22772277227722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54" t="s">
        <v>5</v>
      </c>
      <c r="D21" s="155"/>
      <c r="E21" s="151" t="s">
        <v>6</v>
      </c>
      <c r="F21" s="151"/>
      <c r="G21" s="106"/>
      <c r="H21" s="106"/>
      <c r="I21" s="106"/>
      <c r="J21" s="106"/>
      <c r="K21" s="106"/>
      <c r="L21" s="106"/>
      <c r="M21" s="106"/>
      <c r="N21" s="28"/>
      <c r="O21" s="106"/>
      <c r="P21" s="106"/>
      <c r="Q21" s="106"/>
    </row>
    <row r="22" spans="2:18" s="6" customFormat="1" ht="15">
      <c r="B22" s="25" t="s">
        <v>89</v>
      </c>
      <c r="C22" s="144">
        <v>0.032</v>
      </c>
      <c r="D22" s="14">
        <v>4.182</v>
      </c>
      <c r="E22" s="144">
        <f aca="true" t="shared" si="2" ref="E22:F24">C22*36.7437</f>
        <v>1.1757984</v>
      </c>
      <c r="F22" s="13">
        <f t="shared" si="2"/>
        <v>153.6621534</v>
      </c>
      <c r="G22" s="106"/>
      <c r="H22" s="106"/>
      <c r="I22" s="106"/>
      <c r="J22" s="70"/>
      <c r="K22" s="106"/>
      <c r="L22" s="106"/>
      <c r="M22" s="106"/>
      <c r="N22" s="106"/>
      <c r="O22" s="106"/>
      <c r="P22" s="106"/>
      <c r="Q22" s="106"/>
      <c r="R22" s="106"/>
    </row>
    <row r="23" spans="2:18" s="6" customFormat="1" ht="15">
      <c r="B23" s="25" t="s">
        <v>95</v>
      </c>
      <c r="C23" s="144">
        <v>0.032</v>
      </c>
      <c r="D23" s="14">
        <v>4.34</v>
      </c>
      <c r="E23" s="144">
        <f t="shared" si="2"/>
        <v>1.1757984</v>
      </c>
      <c r="F23" s="13">
        <f t="shared" si="2"/>
        <v>159.46765799999997</v>
      </c>
      <c r="G23" s="70"/>
      <c r="H23" s="106"/>
      <c r="I23" s="106"/>
      <c r="J23" s="106"/>
      <c r="K23" s="70"/>
      <c r="L23" s="106"/>
      <c r="M23" s="106"/>
      <c r="N23" s="106"/>
      <c r="O23" s="106"/>
      <c r="P23" s="106"/>
      <c r="Q23" s="106"/>
      <c r="R23" s="106"/>
    </row>
    <row r="24" spans="2:18" s="6" customFormat="1" ht="15">
      <c r="B24" s="25" t="s">
        <v>102</v>
      </c>
      <c r="C24" s="144">
        <v>0.026</v>
      </c>
      <c r="D24" s="109">
        <v>4.54</v>
      </c>
      <c r="E24" s="144">
        <f t="shared" si="2"/>
        <v>0.9553361999999999</v>
      </c>
      <c r="F24" s="13">
        <f t="shared" si="2"/>
        <v>166.816398</v>
      </c>
      <c r="G24" s="106"/>
      <c r="H24" s="70"/>
      <c r="I24" s="70"/>
      <c r="J24" s="106"/>
      <c r="K24" s="106"/>
      <c r="L24" s="70"/>
      <c r="M24" s="106"/>
      <c r="N24" s="106"/>
      <c r="O24" s="106"/>
      <c r="P24" s="106"/>
      <c r="Q24" s="106"/>
      <c r="R24" s="106"/>
    </row>
    <row r="25" spans="2:18" s="6" customFormat="1" ht="15">
      <c r="B25" s="25"/>
      <c r="C25" s="107"/>
      <c r="D25" s="7"/>
      <c r="E25" s="15"/>
      <c r="F25" s="73"/>
      <c r="G25" s="106"/>
      <c r="H25" s="106"/>
      <c r="I25" s="106"/>
      <c r="J25" s="106"/>
      <c r="K25" s="106"/>
      <c r="L25" s="106"/>
      <c r="M25" s="70"/>
      <c r="N25" s="106"/>
      <c r="O25" s="106"/>
      <c r="P25" s="106"/>
      <c r="Q25" s="106"/>
      <c r="R25" s="106"/>
    </row>
    <row r="26" spans="2:18" s="6" customFormat="1" ht="15.75">
      <c r="B26" s="27" t="s">
        <v>8</v>
      </c>
      <c r="C26" s="151" t="s">
        <v>9</v>
      </c>
      <c r="D26" s="151"/>
      <c r="E26" s="154" t="s">
        <v>10</v>
      </c>
      <c r="F26" s="155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82</v>
      </c>
      <c r="C27" s="172">
        <v>0</v>
      </c>
      <c r="D27" s="79">
        <v>154</v>
      </c>
      <c r="E27" s="172">
        <f>C27/D86</f>
        <v>0</v>
      </c>
      <c r="F27" s="79">
        <f>D27/D86</f>
        <v>170.1845507790916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94</v>
      </c>
      <c r="C28" s="143">
        <v>0.31</v>
      </c>
      <c r="D28" s="13">
        <v>159</v>
      </c>
      <c r="E28" s="143">
        <f>C28/D86</f>
        <v>0.3425792905293402</v>
      </c>
      <c r="F28" s="79">
        <f>D28/D86</f>
        <v>175.7100232069842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101</v>
      </c>
      <c r="C29" s="143">
        <v>0.15</v>
      </c>
      <c r="D29" s="13">
        <v>163.75</v>
      </c>
      <c r="E29" s="143">
        <f>C29/D86</f>
        <v>0.16576417283677752</v>
      </c>
      <c r="F29" s="79">
        <f>D29/D86</f>
        <v>180.95922201348213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51" t="s">
        <v>12</v>
      </c>
      <c r="D31" s="151"/>
      <c r="E31" s="151" t="s">
        <v>10</v>
      </c>
      <c r="F31" s="151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13</v>
      </c>
      <c r="C32" s="143">
        <v>0.91</v>
      </c>
      <c r="D32" s="13">
        <v>354.5</v>
      </c>
      <c r="E32" s="143">
        <f>C32/D86</f>
        <v>1.0056359818764504</v>
      </c>
      <c r="F32" s="79">
        <f>D32/D86</f>
        <v>391.75599513758425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85</v>
      </c>
      <c r="C33" s="143">
        <v>0.89</v>
      </c>
      <c r="D33" s="13">
        <v>360.25</v>
      </c>
      <c r="E33" s="143">
        <f>C33/$D$86</f>
        <v>0.9835340921648801</v>
      </c>
      <c r="F33" s="79">
        <f>D33/$D$86</f>
        <v>398.1102884296607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99</v>
      </c>
      <c r="C34" s="143">
        <v>0.89</v>
      </c>
      <c r="D34" s="73">
        <v>362.75</v>
      </c>
      <c r="E34" s="143">
        <f>C34/$D$86</f>
        <v>0.9835340921648801</v>
      </c>
      <c r="F34" s="79">
        <f>D34/$D$86</f>
        <v>400.87302464360704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14</v>
      </c>
      <c r="C36" s="152" t="s">
        <v>5</v>
      </c>
      <c r="D36" s="153"/>
      <c r="E36" s="152" t="s">
        <v>6</v>
      </c>
      <c r="F36" s="153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89</v>
      </c>
      <c r="C37" s="144">
        <v>0.104</v>
      </c>
      <c r="D37" s="83">
        <v>2.16</v>
      </c>
      <c r="E37" s="144">
        <f aca="true" t="shared" si="3" ref="E37:F39">C37*58.0164</f>
        <v>6.033705599999999</v>
      </c>
      <c r="F37" s="79">
        <f t="shared" si="3"/>
        <v>125.31542400000001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95</v>
      </c>
      <c r="C38" s="142">
        <v>0.012</v>
      </c>
      <c r="D38" s="83">
        <v>1.914</v>
      </c>
      <c r="E38" s="142">
        <f t="shared" si="3"/>
        <v>0.6961968</v>
      </c>
      <c r="F38" s="79">
        <f t="shared" si="3"/>
        <v>111.04338959999998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102</v>
      </c>
      <c r="C39" s="142">
        <v>0.012</v>
      </c>
      <c r="D39" s="83">
        <v>1.874</v>
      </c>
      <c r="E39" s="142">
        <f t="shared" si="3"/>
        <v>0.6961968</v>
      </c>
      <c r="F39" s="79">
        <f t="shared" si="3"/>
        <v>108.7227336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42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15</v>
      </c>
      <c r="C41" s="152" t="s">
        <v>5</v>
      </c>
      <c r="D41" s="153"/>
      <c r="E41" s="152" t="s">
        <v>6</v>
      </c>
      <c r="F41" s="153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89</v>
      </c>
      <c r="C42" s="142">
        <v>0.516</v>
      </c>
      <c r="D42" s="83">
        <v>11.132</v>
      </c>
      <c r="E42" s="142">
        <f aca="true" t="shared" si="4" ref="E42:F44">C42*36.7437</f>
        <v>18.959749199999997</v>
      </c>
      <c r="F42" s="79">
        <f t="shared" si="4"/>
        <v>409.0308684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96</v>
      </c>
      <c r="C43" s="142">
        <v>0.542</v>
      </c>
      <c r="D43" s="83">
        <v>11.11</v>
      </c>
      <c r="E43" s="142">
        <f t="shared" si="4"/>
        <v>19.9150854</v>
      </c>
      <c r="F43" s="79">
        <f t="shared" si="4"/>
        <v>408.22250699999995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95</v>
      </c>
      <c r="C44" s="142">
        <v>0.572</v>
      </c>
      <c r="D44" s="83">
        <v>10.914</v>
      </c>
      <c r="E44" s="142">
        <f t="shared" si="4"/>
        <v>21.017396399999996</v>
      </c>
      <c r="F44" s="79">
        <f t="shared" si="4"/>
        <v>401.02074179999994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2"/>
      <c r="D45" s="83"/>
      <c r="E45" s="102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15</v>
      </c>
      <c r="C46" s="151" t="s">
        <v>86</v>
      </c>
      <c r="D46" s="151"/>
      <c r="E46" s="154" t="s">
        <v>6</v>
      </c>
      <c r="F46" s="155"/>
      <c r="G46" s="24"/>
      <c r="H46" s="24"/>
      <c r="I46" s="24"/>
      <c r="K46" s="24"/>
      <c r="L46" s="24"/>
      <c r="M46" s="24"/>
    </row>
    <row r="47" spans="2:13" s="6" customFormat="1" ht="15">
      <c r="B47" s="108" t="s">
        <v>92</v>
      </c>
      <c r="C47" s="146">
        <v>290</v>
      </c>
      <c r="D47" s="105" t="s">
        <v>83</v>
      </c>
      <c r="E47" s="142">
        <f aca="true" t="shared" si="5" ref="E47:F49">C47/$D$87</f>
        <v>2.871287128712871</v>
      </c>
      <c r="F47" s="79" t="s">
        <v>83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98</v>
      </c>
      <c r="C48" s="148">
        <v>0</v>
      </c>
      <c r="D48" s="105">
        <v>44250</v>
      </c>
      <c r="E48" s="149">
        <f t="shared" si="5"/>
        <v>0</v>
      </c>
      <c r="F48" s="79">
        <f t="shared" si="5"/>
        <v>438.1188118811881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106</v>
      </c>
      <c r="C49" s="173">
        <v>20</v>
      </c>
      <c r="D49" s="105">
        <v>49870</v>
      </c>
      <c r="E49" s="144">
        <f t="shared" si="5"/>
        <v>0.19801980198019803</v>
      </c>
      <c r="F49" s="79">
        <f t="shared" si="5"/>
        <v>493.76237623762376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7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16</v>
      </c>
      <c r="C51" s="152" t="s">
        <v>17</v>
      </c>
      <c r="D51" s="153"/>
      <c r="E51" s="152" t="s">
        <v>6</v>
      </c>
      <c r="F51" s="153"/>
      <c r="G51"/>
      <c r="H51"/>
      <c r="I51"/>
      <c r="J51" s="6"/>
    </row>
    <row r="52" spans="2:19" s="23" customFormat="1" ht="15">
      <c r="B52" s="25" t="s">
        <v>89</v>
      </c>
      <c r="C52" s="142">
        <v>19.4</v>
      </c>
      <c r="D52" s="84">
        <v>383.9</v>
      </c>
      <c r="E52" s="142">
        <f aca="true" t="shared" si="6" ref="E52:F54">C52*1.1023</f>
        <v>21.384619999999998</v>
      </c>
      <c r="F52" s="84">
        <f t="shared" si="6"/>
        <v>423.17297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96</v>
      </c>
      <c r="C53" s="142">
        <v>20</v>
      </c>
      <c r="D53" s="84">
        <v>384.1</v>
      </c>
      <c r="E53" s="142">
        <f t="shared" si="6"/>
        <v>22.046</v>
      </c>
      <c r="F53" s="84">
        <f t="shared" si="6"/>
        <v>423.39343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95</v>
      </c>
      <c r="C54" s="142">
        <v>20</v>
      </c>
      <c r="D54" s="127">
        <v>381</v>
      </c>
      <c r="E54" s="142">
        <f t="shared" si="6"/>
        <v>22.046</v>
      </c>
      <c r="F54" s="84">
        <f t="shared" si="6"/>
        <v>419.97630000000004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1"/>
      <c r="D55" s="73"/>
      <c r="E55" s="100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18</v>
      </c>
      <c r="C56" s="152" t="s">
        <v>19</v>
      </c>
      <c r="D56" s="153"/>
      <c r="E56" s="152" t="s">
        <v>20</v>
      </c>
      <c r="F56" s="153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89</v>
      </c>
      <c r="C57" s="143">
        <v>0.21</v>
      </c>
      <c r="D57" s="79">
        <v>30.76</v>
      </c>
      <c r="E57" s="143">
        <f aca="true" t="shared" si="7" ref="E57:F59">C57/454*1000</f>
        <v>0.46255506607929514</v>
      </c>
      <c r="F57" s="79">
        <f t="shared" si="7"/>
        <v>67.75330396475772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96</v>
      </c>
      <c r="C58" s="143">
        <v>0.23</v>
      </c>
      <c r="D58" s="79">
        <v>30.89</v>
      </c>
      <c r="E58" s="143">
        <f t="shared" si="7"/>
        <v>0.5066079295154184</v>
      </c>
      <c r="F58" s="79">
        <f t="shared" si="7"/>
        <v>68.03964757709251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95</v>
      </c>
      <c r="C59" s="143">
        <v>0.25</v>
      </c>
      <c r="D59" s="79">
        <v>31.04</v>
      </c>
      <c r="E59" s="143">
        <f t="shared" si="7"/>
        <v>0.5506607929515419</v>
      </c>
      <c r="F59" s="79">
        <f t="shared" si="7"/>
        <v>68.37004405286343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25"/>
      <c r="C60" s="95"/>
      <c r="D60" s="76"/>
      <c r="E60" s="95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21</v>
      </c>
      <c r="C61" s="152" t="s">
        <v>22</v>
      </c>
      <c r="D61" s="153"/>
      <c r="E61" s="152" t="s">
        <v>6</v>
      </c>
      <c r="F61" s="153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89</v>
      </c>
      <c r="C62" s="142">
        <v>0.08</v>
      </c>
      <c r="D62" s="83">
        <v>10.2</v>
      </c>
      <c r="E62" s="142">
        <f aca="true" t="shared" si="8" ref="E62:F64">C62*22.0462</f>
        <v>1.763696</v>
      </c>
      <c r="F62" s="79">
        <f t="shared" si="8"/>
        <v>224.87123999999997</v>
      </c>
      <c r="G62" s="52"/>
      <c r="H62" s="128"/>
      <c r="I62" s="128"/>
      <c r="J62" s="70"/>
      <c r="K62" s="52"/>
      <c r="L62" s="128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95</v>
      </c>
      <c r="C63" s="142">
        <v>0.14</v>
      </c>
      <c r="D63" s="83">
        <v>10.32</v>
      </c>
      <c r="E63" s="142">
        <f t="shared" si="8"/>
        <v>3.086468</v>
      </c>
      <c r="F63" s="79">
        <f t="shared" si="8"/>
        <v>227.516784</v>
      </c>
      <c r="G63" s="130"/>
      <c r="H63" s="129"/>
      <c r="I63" s="129"/>
      <c r="J63" s="129"/>
      <c r="K63" s="130"/>
      <c r="L63" s="129"/>
      <c r="M63" s="129"/>
      <c r="N63" s="129"/>
      <c r="O63" s="129"/>
      <c r="P63" s="129"/>
      <c r="Q63" s="129"/>
      <c r="R63" s="129"/>
      <c r="S63" s="131"/>
      <c r="T63" s="131"/>
      <c r="U63" s="131"/>
      <c r="V63" s="131"/>
      <c r="W63" s="129"/>
      <c r="X63" s="52"/>
    </row>
    <row r="64" spans="2:24" ht="15">
      <c r="B64" s="25" t="s">
        <v>103</v>
      </c>
      <c r="C64" s="142">
        <v>0.145</v>
      </c>
      <c r="D64" s="109">
        <v>10.6</v>
      </c>
      <c r="E64" s="142">
        <f t="shared" si="8"/>
        <v>3.1966989999999997</v>
      </c>
      <c r="F64" s="79">
        <f t="shared" si="8"/>
        <v>233.68972</v>
      </c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29"/>
      <c r="R64" s="129"/>
      <c r="S64" s="133"/>
      <c r="T64" s="133"/>
      <c r="U64" s="133"/>
      <c r="V64" s="131"/>
      <c r="W64" s="129"/>
      <c r="X64" s="52"/>
    </row>
    <row r="65" spans="2:24" ht="15">
      <c r="B65" s="58"/>
      <c r="C65" s="77"/>
      <c r="D65" s="78"/>
      <c r="E65" s="107"/>
      <c r="F65" s="78"/>
      <c r="G65" s="132"/>
      <c r="H65" s="132"/>
      <c r="I65" s="132"/>
      <c r="J65" s="134"/>
      <c r="K65" s="132"/>
      <c r="L65" s="132"/>
      <c r="M65" s="132"/>
      <c r="N65" s="132"/>
      <c r="O65" s="132"/>
      <c r="P65" s="132"/>
      <c r="Q65" s="129"/>
      <c r="R65" s="129"/>
      <c r="S65" s="133"/>
      <c r="T65" s="133"/>
      <c r="U65" s="133"/>
      <c r="V65" s="131"/>
      <c r="W65" s="129"/>
      <c r="X65" s="52"/>
    </row>
    <row r="66" spans="2:25" ht="15.75" customHeight="1">
      <c r="B66" s="27" t="s">
        <v>23</v>
      </c>
      <c r="C66" s="152" t="s">
        <v>24</v>
      </c>
      <c r="D66" s="153"/>
      <c r="E66" s="152" t="s">
        <v>25</v>
      </c>
      <c r="F66" s="153"/>
      <c r="G66" s="134"/>
      <c r="H66" s="132"/>
      <c r="I66" s="132"/>
      <c r="J66" s="132"/>
      <c r="K66" s="134"/>
      <c r="L66" s="132"/>
      <c r="M66" s="132"/>
      <c r="N66" s="132"/>
      <c r="O66" s="132"/>
      <c r="P66" s="132"/>
      <c r="Q66" s="129"/>
      <c r="R66" s="129"/>
      <c r="S66" s="133"/>
      <c r="T66" s="133"/>
      <c r="U66" s="133"/>
      <c r="V66" s="131"/>
      <c r="W66" s="129"/>
      <c r="X66" s="52"/>
      <c r="Y66" s="37"/>
    </row>
    <row r="67" spans="2:25" s="6" customFormat="1" ht="15.75" customHeight="1">
      <c r="B67" s="25" t="s">
        <v>89</v>
      </c>
      <c r="C67" s="142">
        <v>0.048</v>
      </c>
      <c r="D67" s="83">
        <v>1.591</v>
      </c>
      <c r="E67" s="142">
        <f aca="true" t="shared" si="9" ref="E67:F69">C67/3.785</f>
        <v>0.012681638044914135</v>
      </c>
      <c r="F67" s="79">
        <f t="shared" si="9"/>
        <v>0.42034346103038306</v>
      </c>
      <c r="G67" s="132"/>
      <c r="H67" s="134"/>
      <c r="I67" s="134"/>
      <c r="J67" s="132"/>
      <c r="K67" s="132"/>
      <c r="L67" s="134"/>
      <c r="M67" s="132"/>
      <c r="N67" s="132"/>
      <c r="O67" s="132"/>
      <c r="P67" s="132"/>
      <c r="Q67" s="129"/>
      <c r="R67" s="129"/>
      <c r="S67" s="133"/>
      <c r="T67" s="133"/>
      <c r="U67" s="133"/>
      <c r="V67" s="131"/>
      <c r="W67" s="129"/>
      <c r="X67" s="52"/>
      <c r="Y67" s="36"/>
    </row>
    <row r="68" spans="2:25" s="6" customFormat="1" ht="16.5" customHeight="1">
      <c r="B68" s="25" t="s">
        <v>96</v>
      </c>
      <c r="C68" s="142">
        <v>0.019</v>
      </c>
      <c r="D68" s="83">
        <v>1.587</v>
      </c>
      <c r="E68" s="142">
        <f t="shared" si="9"/>
        <v>0.005019815059445178</v>
      </c>
      <c r="F68" s="79">
        <f t="shared" si="9"/>
        <v>0.41928665785997354</v>
      </c>
      <c r="G68" s="132"/>
      <c r="H68" s="132"/>
      <c r="I68" s="132"/>
      <c r="J68" s="132"/>
      <c r="K68" s="132"/>
      <c r="L68" s="132"/>
      <c r="M68" s="134"/>
      <c r="N68" s="132"/>
      <c r="O68" s="132"/>
      <c r="P68" s="132"/>
      <c r="Q68" s="129"/>
      <c r="R68" s="129"/>
      <c r="S68" s="133"/>
      <c r="T68" s="133"/>
      <c r="U68" s="133"/>
      <c r="V68" s="135"/>
      <c r="W68" s="129"/>
      <c r="X68" s="52"/>
      <c r="Y68" s="36"/>
    </row>
    <row r="69" spans="2:25" s="6" customFormat="1" ht="16.5" customHeight="1">
      <c r="B69" s="25" t="s">
        <v>95</v>
      </c>
      <c r="C69" s="142">
        <v>0.019</v>
      </c>
      <c r="D69" s="83">
        <v>1.571</v>
      </c>
      <c r="E69" s="142">
        <f t="shared" si="9"/>
        <v>0.005019815059445178</v>
      </c>
      <c r="F69" s="79">
        <f t="shared" si="9"/>
        <v>0.4150594451783355</v>
      </c>
      <c r="G69" s="132"/>
      <c r="H69" s="132"/>
      <c r="I69" s="132"/>
      <c r="J69" s="132"/>
      <c r="K69" s="132"/>
      <c r="L69" s="132"/>
      <c r="M69" s="132"/>
      <c r="N69" s="134"/>
      <c r="O69" s="132"/>
      <c r="P69" s="132"/>
      <c r="Q69" s="130"/>
      <c r="R69" s="129"/>
      <c r="S69" s="133"/>
      <c r="T69" s="133"/>
      <c r="U69" s="133"/>
      <c r="V69" s="135"/>
      <c r="W69" s="129"/>
      <c r="X69" s="52"/>
      <c r="Y69" s="36"/>
    </row>
    <row r="70" spans="2:25" ht="15.75">
      <c r="B70" s="25"/>
      <c r="C70" s="86"/>
      <c r="D70" s="80"/>
      <c r="E70" s="98"/>
      <c r="F70" s="5"/>
      <c r="G70" s="132"/>
      <c r="H70" s="132"/>
      <c r="I70" s="132"/>
      <c r="J70" s="132"/>
      <c r="K70" s="132"/>
      <c r="L70" s="132"/>
      <c r="M70" s="132"/>
      <c r="N70" s="132"/>
      <c r="O70" s="134"/>
      <c r="P70" s="132"/>
      <c r="Q70" s="129"/>
      <c r="R70" s="129"/>
      <c r="S70" s="136"/>
      <c r="T70" s="137"/>
      <c r="U70" s="133"/>
      <c r="V70" s="131"/>
      <c r="W70" s="138"/>
      <c r="X70" s="52"/>
      <c r="Y70" s="37"/>
    </row>
    <row r="71" spans="2:25" ht="15.75" customHeight="1">
      <c r="B71" s="27" t="s">
        <v>26</v>
      </c>
      <c r="C71" s="152" t="s">
        <v>27</v>
      </c>
      <c r="D71" s="153"/>
      <c r="E71" s="152" t="s">
        <v>28</v>
      </c>
      <c r="F71" s="153"/>
      <c r="G71" s="132"/>
      <c r="H71" s="132"/>
      <c r="I71" s="132"/>
      <c r="J71" s="132"/>
      <c r="K71" s="132"/>
      <c r="L71" s="132"/>
      <c r="M71" s="132"/>
      <c r="N71" s="132"/>
      <c r="O71" s="132"/>
      <c r="P71" s="134"/>
      <c r="Q71" s="129"/>
      <c r="R71" s="129"/>
      <c r="S71" s="129"/>
      <c r="T71" s="137"/>
      <c r="U71" s="133"/>
      <c r="V71" s="131"/>
      <c r="W71" s="129"/>
      <c r="X71" s="51"/>
      <c r="Y71" s="37"/>
    </row>
    <row r="72" spans="2:25" s="6" customFormat="1" ht="15">
      <c r="B72" s="25" t="s">
        <v>89</v>
      </c>
      <c r="C72" s="174">
        <v>0.00975</v>
      </c>
      <c r="D72" s="87">
        <v>0.875</v>
      </c>
      <c r="E72" s="174">
        <f>C72/454*100</f>
        <v>0.0021475770925110135</v>
      </c>
      <c r="F72" s="85">
        <f>D72/454*1000</f>
        <v>1.9273127753303965</v>
      </c>
      <c r="G72" s="129"/>
      <c r="H72" s="129"/>
      <c r="I72" s="129"/>
      <c r="J72" s="129"/>
      <c r="K72" s="129"/>
      <c r="L72" s="129"/>
      <c r="M72" s="129"/>
      <c r="N72" s="129"/>
      <c r="O72" s="129"/>
      <c r="P72" s="130"/>
      <c r="Q72" s="129"/>
      <c r="R72" s="129"/>
      <c r="S72" s="129"/>
      <c r="T72" s="129"/>
      <c r="U72" s="133"/>
      <c r="V72" s="131"/>
      <c r="W72" s="131"/>
      <c r="X72" s="59"/>
      <c r="Y72" s="36"/>
    </row>
    <row r="73" spans="2:25" s="6" customFormat="1" ht="16.5" customHeight="1">
      <c r="B73" s="25" t="s">
        <v>96</v>
      </c>
      <c r="C73" s="174">
        <v>0.0115</v>
      </c>
      <c r="D73" s="87">
        <v>0.945</v>
      </c>
      <c r="E73" s="174">
        <f>C73/454*100</f>
        <v>0.0025330396475770926</v>
      </c>
      <c r="F73" s="85">
        <f>D73/454*1000</f>
        <v>2.081497797356828</v>
      </c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30"/>
      <c r="R73" s="129"/>
      <c r="S73" s="129"/>
      <c r="T73" s="129"/>
      <c r="U73" s="133"/>
      <c r="V73" s="131"/>
      <c r="W73" s="131"/>
      <c r="X73" s="59"/>
      <c r="Y73" s="36"/>
    </row>
    <row r="74" spans="2:25" s="6" customFormat="1" ht="15.75">
      <c r="B74" s="25" t="s">
        <v>95</v>
      </c>
      <c r="C74" s="174">
        <v>0.0105</v>
      </c>
      <c r="D74" s="87">
        <v>0.98</v>
      </c>
      <c r="E74" s="174">
        <f>C74/454*100</f>
        <v>0.002312775330396476</v>
      </c>
      <c r="F74" s="85">
        <f>D74/454*1000</f>
        <v>2.158590308370044</v>
      </c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30"/>
      <c r="S74" s="129"/>
      <c r="T74" s="129"/>
      <c r="U74" s="133"/>
      <c r="V74" s="135"/>
      <c r="W74" s="129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29</v>
      </c>
      <c r="C76" s="161" t="s">
        <v>27</v>
      </c>
      <c r="D76" s="161"/>
      <c r="E76" s="152" t="s">
        <v>30</v>
      </c>
      <c r="F76" s="153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93</v>
      </c>
      <c r="C77" s="150">
        <v>0.0009</v>
      </c>
      <c r="D77" s="110">
        <v>0.2093</v>
      </c>
      <c r="E77" s="150">
        <f aca="true" t="shared" si="10" ref="E77:F79">C77/454*1000000</f>
        <v>1.9823788546255507</v>
      </c>
      <c r="F77" s="79">
        <f t="shared" si="10"/>
        <v>461.0132158590309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100</v>
      </c>
      <c r="C78" s="150">
        <v>0.001</v>
      </c>
      <c r="D78" s="110">
        <v>0.209</v>
      </c>
      <c r="E78" s="150">
        <f t="shared" si="10"/>
        <v>2.202643171806167</v>
      </c>
      <c r="F78" s="79">
        <f t="shared" si="10"/>
        <v>460.352422907489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107</v>
      </c>
      <c r="C79" s="150">
        <v>0.0015</v>
      </c>
      <c r="D79" s="110" t="s">
        <v>83</v>
      </c>
      <c r="E79" s="150">
        <f t="shared" si="10"/>
        <v>3.303964757709251</v>
      </c>
      <c r="F79" s="79" t="s">
        <v>83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9"/>
      <c r="D80" s="14"/>
      <c r="E80" s="99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31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32</v>
      </c>
      <c r="E84" s="33" t="s">
        <v>33</v>
      </c>
      <c r="F84" s="33" t="s">
        <v>34</v>
      </c>
      <c r="G84" s="33" t="s">
        <v>35</v>
      </c>
      <c r="H84" s="33" t="s">
        <v>36</v>
      </c>
      <c r="I84" s="33" t="s">
        <v>37</v>
      </c>
      <c r="J84" s="33" t="s">
        <v>38</v>
      </c>
      <c r="K84" s="33" t="s">
        <v>39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40</v>
      </c>
      <c r="D85" s="139" t="s">
        <v>83</v>
      </c>
      <c r="E85" s="140">
        <v>1.1051</v>
      </c>
      <c r="F85" s="140">
        <v>0.0099</v>
      </c>
      <c r="G85" s="140">
        <v>1.2906</v>
      </c>
      <c r="H85" s="140">
        <v>1.0221</v>
      </c>
      <c r="I85" s="140">
        <v>0.7686</v>
      </c>
      <c r="J85" s="140">
        <v>0.7433</v>
      </c>
      <c r="K85" s="140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41</v>
      </c>
      <c r="D86" s="141">
        <v>0.9049</v>
      </c>
      <c r="E86" s="141" t="s">
        <v>83</v>
      </c>
      <c r="F86" s="141">
        <v>0.009</v>
      </c>
      <c r="G86" s="141">
        <v>1.1679</v>
      </c>
      <c r="H86" s="141">
        <v>0.9249</v>
      </c>
      <c r="I86" s="141">
        <v>0.6955</v>
      </c>
      <c r="J86" s="141">
        <v>0.6726</v>
      </c>
      <c r="K86" s="141">
        <v>0.1166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42</v>
      </c>
      <c r="D87" s="140">
        <v>101</v>
      </c>
      <c r="E87" s="140">
        <v>111.6151</v>
      </c>
      <c r="F87" s="140" t="s">
        <v>83</v>
      </c>
      <c r="G87" s="140">
        <v>130.3506</v>
      </c>
      <c r="H87" s="140">
        <v>103.2298</v>
      </c>
      <c r="I87" s="140">
        <v>77.6266</v>
      </c>
      <c r="J87" s="140">
        <v>75.0733</v>
      </c>
      <c r="K87" s="140">
        <v>13.017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43</v>
      </c>
      <c r="D88" s="141">
        <v>0.7748</v>
      </c>
      <c r="E88" s="141">
        <v>0.8563</v>
      </c>
      <c r="F88" s="141">
        <v>0.0077</v>
      </c>
      <c r="G88" s="141" t="s">
        <v>83</v>
      </c>
      <c r="H88" s="141">
        <v>0.7919</v>
      </c>
      <c r="I88" s="141">
        <v>0.5955</v>
      </c>
      <c r="J88" s="141">
        <v>0.5759</v>
      </c>
      <c r="K88" s="141">
        <v>0.0999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44</v>
      </c>
      <c r="D89" s="140">
        <v>0.9784</v>
      </c>
      <c r="E89" s="140">
        <v>1.0812</v>
      </c>
      <c r="F89" s="140">
        <v>0.0097</v>
      </c>
      <c r="G89" s="140">
        <v>1.2627</v>
      </c>
      <c r="H89" s="140" t="s">
        <v>83</v>
      </c>
      <c r="I89" s="140">
        <v>0.752</v>
      </c>
      <c r="J89" s="140">
        <v>0.7272</v>
      </c>
      <c r="K89" s="140">
        <v>0.1261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45</v>
      </c>
      <c r="D90" s="141">
        <v>1.3011</v>
      </c>
      <c r="E90" s="141">
        <v>1.4378</v>
      </c>
      <c r="F90" s="141">
        <v>0.0129</v>
      </c>
      <c r="G90" s="141">
        <v>1.6792</v>
      </c>
      <c r="H90" s="141">
        <v>1.3298</v>
      </c>
      <c r="I90" s="141" t="s">
        <v>83</v>
      </c>
      <c r="J90" s="141">
        <v>0.9671</v>
      </c>
      <c r="K90" s="141">
        <v>0.1677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46</v>
      </c>
      <c r="D91" s="140">
        <v>1.3454</v>
      </c>
      <c r="E91" s="140">
        <v>1.4867</v>
      </c>
      <c r="F91" s="140">
        <v>0.0133</v>
      </c>
      <c r="G91" s="140">
        <v>1.7363</v>
      </c>
      <c r="H91" s="140">
        <v>1.3751</v>
      </c>
      <c r="I91" s="140">
        <v>1.034</v>
      </c>
      <c r="J91" s="140" t="s">
        <v>83</v>
      </c>
      <c r="K91" s="140">
        <v>0.1734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47</v>
      </c>
      <c r="D92" s="141">
        <v>7.7591</v>
      </c>
      <c r="E92" s="141">
        <v>8.5746</v>
      </c>
      <c r="F92" s="141">
        <v>0.0768</v>
      </c>
      <c r="G92" s="141">
        <v>10.0139</v>
      </c>
      <c r="H92" s="141">
        <v>7.9304</v>
      </c>
      <c r="I92" s="141">
        <v>5.9635</v>
      </c>
      <c r="J92" s="141">
        <v>5.7673</v>
      </c>
      <c r="K92" s="141" t="s">
        <v>83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48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90</v>
      </c>
      <c r="E95" s="29"/>
      <c r="F95" s="111"/>
      <c r="G95" s="112"/>
      <c r="H95" s="112"/>
      <c r="I95" s="111"/>
      <c r="J95" s="111"/>
      <c r="K95" s="113"/>
      <c r="L95" s="113"/>
      <c r="M95" s="114"/>
      <c r="N95" s="114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49</v>
      </c>
      <c r="E96" s="29"/>
      <c r="F96" s="115"/>
      <c r="G96" s="116"/>
      <c r="H96" s="117"/>
      <c r="I96" s="111"/>
      <c r="J96" s="111"/>
      <c r="K96" s="118"/>
      <c r="L96" s="118"/>
      <c r="M96" s="119"/>
      <c r="N96" s="120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88</v>
      </c>
      <c r="E97" s="29"/>
      <c r="F97" s="115"/>
      <c r="G97" s="116"/>
      <c r="H97" s="117"/>
      <c r="I97" s="111"/>
      <c r="J97" s="111"/>
      <c r="K97" s="118"/>
      <c r="L97" s="118"/>
      <c r="M97" s="119"/>
      <c r="N97" s="120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50</v>
      </c>
      <c r="E98" s="29"/>
      <c r="F98" s="121"/>
      <c r="G98" s="112"/>
      <c r="H98" s="112"/>
      <c r="I98" s="111"/>
      <c r="J98" s="111"/>
      <c r="K98" s="118"/>
      <c r="L98" s="118"/>
      <c r="M98" s="122"/>
      <c r="N98" s="123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51</v>
      </c>
      <c r="E99" s="29"/>
      <c r="F99" s="111"/>
      <c r="G99" s="112"/>
      <c r="H99" s="112"/>
      <c r="I99" s="111"/>
      <c r="J99" s="111"/>
      <c r="K99" s="118"/>
      <c r="L99" s="122"/>
      <c r="M99" s="123"/>
      <c r="N99" s="122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52</v>
      </c>
      <c r="E100" s="29"/>
      <c r="F100" s="111"/>
      <c r="G100" s="112"/>
      <c r="H100" s="112"/>
      <c r="I100" s="111"/>
      <c r="J100" s="111"/>
      <c r="K100" s="118"/>
      <c r="L100" s="123"/>
      <c r="M100" s="123"/>
      <c r="N100" s="123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53</v>
      </c>
      <c r="F101" s="113"/>
      <c r="G101" s="124"/>
      <c r="H101" s="124"/>
      <c r="I101" s="125"/>
      <c r="J101" s="118"/>
      <c r="K101" s="118"/>
      <c r="L101" s="123"/>
      <c r="M101" s="123"/>
      <c r="N101" s="123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54</v>
      </c>
      <c r="F102" s="113"/>
      <c r="G102" s="124"/>
      <c r="H102" s="124"/>
      <c r="I102" s="125"/>
      <c r="J102" s="118"/>
      <c r="K102" s="126"/>
      <c r="L102" s="123"/>
      <c r="M102" s="122"/>
      <c r="N102" s="123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55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56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57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58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59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60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61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62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63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60" t="s">
        <v>64</v>
      </c>
      <c r="C114" s="160"/>
      <c r="D114" s="160"/>
      <c r="E114" s="160"/>
      <c r="F114" s="160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59" t="s">
        <v>65</v>
      </c>
      <c r="C115" s="159"/>
      <c r="D115" s="159"/>
      <c r="E115" s="159"/>
      <c r="F115" s="159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59" t="s">
        <v>66</v>
      </c>
      <c r="C116" s="159"/>
      <c r="D116" s="159"/>
      <c r="E116" s="159"/>
      <c r="F116" s="159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59" t="s">
        <v>67</v>
      </c>
      <c r="C117" s="159"/>
      <c r="D117" s="159"/>
      <c r="E117" s="159"/>
      <c r="F117" s="159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9" t="s">
        <v>68</v>
      </c>
      <c r="C118" s="159"/>
      <c r="D118" s="159"/>
      <c r="E118" s="159"/>
      <c r="F118" s="159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9" t="s">
        <v>69</v>
      </c>
      <c r="C119" s="159"/>
      <c r="D119" s="159"/>
      <c r="E119" s="159"/>
      <c r="F119" s="159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9" t="s">
        <v>70</v>
      </c>
      <c r="C120" s="159"/>
      <c r="D120" s="159"/>
      <c r="E120" s="159"/>
      <c r="F120" s="159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8" t="s">
        <v>71</v>
      </c>
      <c r="C121" s="168"/>
      <c r="D121" s="168"/>
      <c r="E121" s="168"/>
      <c r="F121" s="168"/>
    </row>
    <row r="123" spans="2:6" ht="15.75">
      <c r="B123" s="35" t="s">
        <v>72</v>
      </c>
      <c r="C123" s="166"/>
      <c r="D123" s="171"/>
      <c r="E123" s="171"/>
      <c r="F123" s="167"/>
    </row>
    <row r="124" spans="2:6" ht="30.75" customHeight="1">
      <c r="B124" s="35" t="s">
        <v>73</v>
      </c>
      <c r="C124" s="169" t="s">
        <v>74</v>
      </c>
      <c r="D124" s="169"/>
      <c r="E124" s="166" t="s">
        <v>75</v>
      </c>
      <c r="F124" s="167"/>
    </row>
    <row r="125" spans="2:6" ht="30.75" customHeight="1">
      <c r="B125" s="35" t="s">
        <v>76</v>
      </c>
      <c r="C125" s="169" t="s">
        <v>77</v>
      </c>
      <c r="D125" s="169"/>
      <c r="E125" s="166" t="s">
        <v>78</v>
      </c>
      <c r="F125" s="167"/>
    </row>
    <row r="126" spans="2:6" ht="15" customHeight="1">
      <c r="B126" s="170" t="s">
        <v>79</v>
      </c>
      <c r="C126" s="169" t="s">
        <v>80</v>
      </c>
      <c r="D126" s="169"/>
      <c r="E126" s="162" t="s">
        <v>81</v>
      </c>
      <c r="F126" s="163"/>
    </row>
    <row r="127" spans="2:6" ht="15" customHeight="1">
      <c r="B127" s="170"/>
      <c r="C127" s="169"/>
      <c r="D127" s="169"/>
      <c r="E127" s="164"/>
      <c r="F127" s="165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2016-07-06T06:22:47Z</dcterms:modified>
  <cp:category/>
  <cp:version/>
  <cp:contentType/>
  <cp:contentStatus/>
</cp:coreProperties>
</file>