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<sst xmlns="http://schemas.openxmlformats.org/spreadsheetml/2006/main" count="162" uniqueCount="107">
  <si>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</si>
  <si>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</si>
  <si>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</si>
  <si>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</si>
  <si>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</si>
  <si>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</si>
  <si>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</si>
  <si>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</si>
  <si>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</si>
  <si>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</si>
  <si>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</si>
  <si>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</si>
  <si>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</si>
  <si>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</si>
  <si>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</si>
  <si>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</si>
  <si>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</si>
  <si>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</si>
  <si>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</si>
  <si>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</si>
  <si>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</si>
  <si>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</si>
  <si>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</si>
  <si>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</si>
  <si>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</si>
  <si>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</si>
  <si>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</si>
  <si>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</si>
  <si>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</si>
  <si>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</si>
  <si>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</si>
  <si>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</si>
  <si>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</si>
  <si>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</si>
  <si>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</si>
  <si>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</si>
  <si>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</si>
  <si>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</si>
  <si>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</si>
  <si>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</si>
  <si>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</si>
  <si>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</si>
  <si>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</si>
  <si>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</si>
  <si>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</si>
  <si>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</si>
  <si>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</si>
  <si>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</si>
  <si>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</si>
  <si>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</si>
  <si>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</si>
  <si>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</si>
  <si>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</si>
  <si>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</si>
  <si>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</si>
  <si>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</si>
  <si>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</si>
  <si>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</si>
  <si>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</si>
  <si>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</si>
  <si>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</si>
  <si>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</si>
  <si>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</si>
  <si>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</si>
  <si>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</si>
  <si>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</si>
  <si>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</si>
  <si>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</si>
  <si>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</si>
  <si>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</si>
  <si>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</si>
  <si>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</si>
  <si>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</si>
  <si>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</si>
  <si>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</si>
  <si>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</si>
  <si>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</si>
  <si>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</si>
  <si>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</si>
  <si>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</si>
  <si>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</si>
  <si>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</si>
  <si>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</si>
  <si>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</si>
  <si>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</si>
  <si>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</si>
  <si>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</si>
  <si>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</si>
  <si>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</si>
  <si>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</si>
  <si>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</si>
  <si>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</si>
  <si>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</si>
  <si>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</si>
  <si>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</si>
  <si>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</si>
  <si>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</si>
  <si>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</si>
  <si>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</si>
  <si>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</si>
  <si>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</si>
  <si>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</si>
  <si>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</si>
  <si>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</si>
  <si>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</si>
  <si>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</si>
  <si>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05 квітня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</si>
</sst>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106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88</v>
      </c>
      <c r="C7" s="141">
        <v>0.016</v>
      </c>
      <c r="D7" s="14">
        <v>3.642</v>
      </c>
      <c r="E7" s="141">
        <f aca="true" t="shared" si="0" ref="E7:F9">C7*39.3683</f>
        <v>0.6298928</v>
      </c>
      <c r="F7" s="13">
        <f t="shared" si="0"/>
        <v>143.3793486</v>
      </c>
    </row>
    <row r="8" spans="2:6" s="6" customFormat="1" ht="15">
      <c r="B8" s="25" t="s">
        <v>93</v>
      </c>
      <c r="C8" s="141">
        <v>0.016</v>
      </c>
      <c r="D8" s="14">
        <v>3.714</v>
      </c>
      <c r="E8" s="141">
        <f t="shared" si="0"/>
        <v>0.6298928</v>
      </c>
      <c r="F8" s="13">
        <f t="shared" si="0"/>
        <v>146.21386619999998</v>
      </c>
    </row>
    <row r="9" spans="2:17" s="6" customFormat="1" ht="15">
      <c r="B9" s="25" t="s">
        <v>102</v>
      </c>
      <c r="C9" s="141">
        <v>0.016</v>
      </c>
      <c r="D9" s="14">
        <v>3.796</v>
      </c>
      <c r="E9" s="141">
        <f t="shared" si="0"/>
        <v>0.6298928</v>
      </c>
      <c r="F9" s="13">
        <f t="shared" si="0"/>
        <v>149.4420668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8"/>
      <c r="D10" s="7"/>
      <c r="E10" s="139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92</v>
      </c>
      <c r="C12" s="140">
        <v>0.15</v>
      </c>
      <c r="D12" s="13">
        <v>171.75</v>
      </c>
      <c r="E12" s="140">
        <f>C12/$D$86</f>
        <v>0.16017084890549918</v>
      </c>
      <c r="F12" s="77">
        <f>D12/D86</f>
        <v>183.3956219967966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91</v>
      </c>
      <c r="C13" s="140">
        <v>0.42</v>
      </c>
      <c r="D13" s="13">
        <v>177.25</v>
      </c>
      <c r="E13" s="140">
        <f>C13/$D$86</f>
        <v>0.4484783769353977</v>
      </c>
      <c r="F13" s="77">
        <f>D13/D86</f>
        <v>189.26855312333154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99</v>
      </c>
      <c r="C14" s="140">
        <v>0.15</v>
      </c>
      <c r="D14" s="13">
        <v>170.25</v>
      </c>
      <c r="E14" s="140">
        <f>C14/$D$86</f>
        <v>0.16017084890549918</v>
      </c>
      <c r="F14" s="77">
        <f>D14/D86</f>
        <v>181.7939135077416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137"/>
      <c r="D15" s="57"/>
      <c r="E15" s="140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83</v>
      </c>
      <c r="D16" s="164"/>
      <c r="E16" s="165" t="s">
        <v>6</v>
      </c>
      <c r="F16" s="166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95</v>
      </c>
      <c r="C17" s="137">
        <v>100</v>
      </c>
      <c r="D17" s="99">
        <v>21000</v>
      </c>
      <c r="E17" s="137">
        <f aca="true" t="shared" si="1" ref="E17:F19">C17/$D$87</f>
        <v>0.9048136083966704</v>
      </c>
      <c r="F17" s="77">
        <f t="shared" si="1"/>
        <v>190.01085776330078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94</v>
      </c>
      <c r="C18" s="137">
        <v>160</v>
      </c>
      <c r="D18" s="99">
        <v>21240</v>
      </c>
      <c r="E18" s="137">
        <f t="shared" si="1"/>
        <v>1.4477017734346724</v>
      </c>
      <c r="F18" s="77">
        <f t="shared" si="1"/>
        <v>192.18241042345278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37">
        <v>110</v>
      </c>
      <c r="D19" s="99">
        <v>21310</v>
      </c>
      <c r="E19" s="137">
        <f t="shared" si="1"/>
        <v>0.9952949692363373</v>
      </c>
      <c r="F19" s="77">
        <f t="shared" si="1"/>
        <v>192.81577994933045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1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1"/>
      <c r="H21" s="101"/>
      <c r="I21" s="101"/>
      <c r="J21" s="101"/>
      <c r="K21" s="101"/>
      <c r="L21" s="101"/>
      <c r="M21" s="101"/>
      <c r="N21" s="28"/>
      <c r="O21" s="101"/>
      <c r="P21" s="101"/>
      <c r="Q21" s="101"/>
    </row>
    <row r="22" spans="2:18" s="6" customFormat="1" ht="15">
      <c r="B22" s="25" t="s">
        <v>88</v>
      </c>
      <c r="C22" s="141">
        <v>0.026</v>
      </c>
      <c r="D22" s="14">
        <v>4.29</v>
      </c>
      <c r="E22" s="141">
        <f aca="true" t="shared" si="2" ref="E22:F24">C22*36.7437</f>
        <v>0.9553361999999999</v>
      </c>
      <c r="F22" s="13">
        <f t="shared" si="2"/>
        <v>157.630473</v>
      </c>
      <c r="G22" s="101"/>
      <c r="H22" s="101"/>
      <c r="I22" s="101"/>
      <c r="J22" s="69"/>
      <c r="K22" s="101"/>
      <c r="L22" s="101"/>
      <c r="M22" s="101"/>
      <c r="N22" s="101"/>
      <c r="O22" s="101"/>
      <c r="P22" s="101"/>
      <c r="Q22" s="101"/>
      <c r="R22" s="101"/>
    </row>
    <row r="23" spans="2:18" s="6" customFormat="1" ht="15">
      <c r="B23" s="25" t="s">
        <v>93</v>
      </c>
      <c r="C23" s="141">
        <v>0.024</v>
      </c>
      <c r="D23" s="14">
        <v>4.416</v>
      </c>
      <c r="E23" s="141">
        <f t="shared" si="2"/>
        <v>0.8818488</v>
      </c>
      <c r="F23" s="13">
        <f t="shared" si="2"/>
        <v>162.2601792</v>
      </c>
      <c r="G23" s="69"/>
      <c r="H23" s="101"/>
      <c r="I23" s="101"/>
      <c r="J23" s="101"/>
      <c r="K23" s="69"/>
      <c r="L23" s="101"/>
      <c r="M23" s="101"/>
      <c r="N23" s="101"/>
      <c r="O23" s="101"/>
      <c r="P23" s="101"/>
      <c r="Q23" s="101"/>
      <c r="R23" s="101"/>
    </row>
    <row r="24" spans="2:18" s="6" customFormat="1" ht="15">
      <c r="B24" s="25" t="s">
        <v>102</v>
      </c>
      <c r="C24" s="141">
        <v>0.022</v>
      </c>
      <c r="D24" s="103">
        <v>4.556</v>
      </c>
      <c r="E24" s="141">
        <f t="shared" si="2"/>
        <v>0.8083613999999999</v>
      </c>
      <c r="F24" s="13">
        <f t="shared" si="2"/>
        <v>167.40429719999997</v>
      </c>
      <c r="G24" s="101"/>
      <c r="H24" s="69"/>
      <c r="I24" s="69"/>
      <c r="J24" s="101"/>
      <c r="K24" s="101"/>
      <c r="L24" s="69"/>
      <c r="M24" s="101"/>
      <c r="N24" s="101"/>
      <c r="O24" s="101"/>
      <c r="P24" s="101"/>
      <c r="Q24" s="101"/>
      <c r="R24" s="101"/>
    </row>
    <row r="25" spans="2:18" s="6" customFormat="1" ht="15">
      <c r="B25" s="25"/>
      <c r="C25" s="102"/>
      <c r="D25" s="143"/>
      <c r="E25" s="136"/>
      <c r="F25" s="72"/>
      <c r="G25" s="101"/>
      <c r="H25" s="101"/>
      <c r="I25" s="101"/>
      <c r="J25" s="101"/>
      <c r="K25" s="101"/>
      <c r="L25" s="101"/>
      <c r="M25" s="69"/>
      <c r="N25" s="101"/>
      <c r="O25" s="101"/>
      <c r="P25" s="101"/>
      <c r="Q25" s="101"/>
      <c r="R25" s="101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87</v>
      </c>
      <c r="C27" s="150">
        <v>0</v>
      </c>
      <c r="D27" s="77">
        <v>164</v>
      </c>
      <c r="E27" s="150">
        <f>C27/$D$86</f>
        <v>0</v>
      </c>
      <c r="F27" s="77">
        <f>D27/D86</f>
        <v>175.1201281366791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96</v>
      </c>
      <c r="C28" s="150">
        <v>0</v>
      </c>
      <c r="D28" s="13">
        <v>168.75</v>
      </c>
      <c r="E28" s="150">
        <f>C28/$D$86</f>
        <v>0</v>
      </c>
      <c r="F28" s="77">
        <f>D28/D86</f>
        <v>180.1922050186866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103</v>
      </c>
      <c r="C29" s="137">
        <v>0.14</v>
      </c>
      <c r="D29" s="13">
        <v>172.75</v>
      </c>
      <c r="E29" s="137">
        <f>C29/$D$86</f>
        <v>0.14949279231179927</v>
      </c>
      <c r="F29" s="77">
        <f>D29/D86</f>
        <v>184.46342765616657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87</v>
      </c>
      <c r="C32" s="140">
        <v>1.44</v>
      </c>
      <c r="D32" s="13">
        <v>403.75</v>
      </c>
      <c r="E32" s="140">
        <f>C32/$D$86</f>
        <v>1.5376401494927923</v>
      </c>
      <c r="F32" s="77">
        <f>D32/D86</f>
        <v>431.12653497063536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91</v>
      </c>
      <c r="C33" s="140">
        <v>1.1</v>
      </c>
      <c r="D33" s="13">
        <v>367.75</v>
      </c>
      <c r="E33" s="140">
        <f>C33/$D$86</f>
        <v>1.1745862253069943</v>
      </c>
      <c r="F33" s="77">
        <f>D33/$D$86</f>
        <v>392.68553123331554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99</v>
      </c>
      <c r="C34" s="140">
        <v>1.02</v>
      </c>
      <c r="D34" s="72">
        <v>370</v>
      </c>
      <c r="E34" s="140">
        <f>C34/$D$86</f>
        <v>1.0891617725573945</v>
      </c>
      <c r="F34" s="77">
        <f>D34/$D$86</f>
        <v>395.08809396689804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6">
        <v>0.002</v>
      </c>
      <c r="D37" s="81">
        <v>2.226</v>
      </c>
      <c r="E37" s="136">
        <f aca="true" t="shared" si="3" ref="E37:F39">C37*58.0164</f>
        <v>0.11603279999999999</v>
      </c>
      <c r="F37" s="77">
        <f t="shared" si="3"/>
        <v>129.14450639999998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8">
        <v>0</v>
      </c>
      <c r="D38" s="81">
        <v>2.186</v>
      </c>
      <c r="E38" s="148">
        <f t="shared" si="3"/>
        <v>0</v>
      </c>
      <c r="F38" s="77">
        <f t="shared" si="3"/>
        <v>126.8238504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36">
        <v>0.002</v>
      </c>
      <c r="D39" s="81" t="s">
        <v>81</v>
      </c>
      <c r="E39" s="136">
        <f t="shared" si="3"/>
        <v>0.11603279999999999</v>
      </c>
      <c r="F39" s="77" t="s">
        <v>81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6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41">
        <v>0.064</v>
      </c>
      <c r="D42" s="81">
        <v>9.44</v>
      </c>
      <c r="E42" s="141">
        <f aca="true" t="shared" si="4" ref="E42:F44">C42*36.7437</f>
        <v>2.3515968</v>
      </c>
      <c r="F42" s="77">
        <f t="shared" si="4"/>
        <v>346.86052799999993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93</v>
      </c>
      <c r="C43" s="141">
        <v>0.066</v>
      </c>
      <c r="D43" s="81">
        <v>9.554</v>
      </c>
      <c r="E43" s="141">
        <f t="shared" si="4"/>
        <v>2.4250841999999997</v>
      </c>
      <c r="F43" s="77">
        <f t="shared" si="4"/>
        <v>351.0493098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41">
        <v>0.064</v>
      </c>
      <c r="D44" s="81">
        <v>9.576</v>
      </c>
      <c r="E44" s="141">
        <f t="shared" si="4"/>
        <v>2.3515968</v>
      </c>
      <c r="F44" s="77">
        <f t="shared" si="4"/>
        <v>351.85767119999997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8"/>
      <c r="D45" s="81"/>
      <c r="E45" s="98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82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5">
        <v>4800</v>
      </c>
      <c r="D47" s="100">
        <v>47500</v>
      </c>
      <c r="E47" s="136">
        <f aca="true" t="shared" si="5" ref="E47:F49">C47/$D$87</f>
        <v>43.43105320304018</v>
      </c>
      <c r="F47" s="77">
        <f t="shared" si="5"/>
        <v>429.7864639884184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7">
        <v>230</v>
      </c>
      <c r="D48" s="100">
        <v>47640</v>
      </c>
      <c r="E48" s="141">
        <f t="shared" si="5"/>
        <v>2.0810712993123417</v>
      </c>
      <c r="F48" s="77">
        <f t="shared" si="5"/>
        <v>431.05320304017374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100</v>
      </c>
      <c r="C49" s="149">
        <v>0</v>
      </c>
      <c r="D49" s="100">
        <v>46940</v>
      </c>
      <c r="E49" s="148">
        <f t="shared" si="5"/>
        <v>0</v>
      </c>
      <c r="F49" s="77">
        <f t="shared" si="5"/>
        <v>424.71950778139706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39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88</v>
      </c>
      <c r="C52" s="141">
        <v>1.7</v>
      </c>
      <c r="D52" s="82">
        <v>309.8</v>
      </c>
      <c r="E52" s="141">
        <f aca="true" t="shared" si="6" ref="E52:F54">C52*1.1023</f>
        <v>1.87391</v>
      </c>
      <c r="F52" s="82">
        <f t="shared" si="6"/>
        <v>341.49254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1">
        <v>1.4</v>
      </c>
      <c r="D53" s="82">
        <v>313</v>
      </c>
      <c r="E53" s="141">
        <f t="shared" si="6"/>
        <v>1.54322</v>
      </c>
      <c r="F53" s="82">
        <f t="shared" si="6"/>
        <v>345.0199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104</v>
      </c>
      <c r="C54" s="141">
        <v>1.2</v>
      </c>
      <c r="D54" s="121">
        <v>313.5</v>
      </c>
      <c r="E54" s="141">
        <f t="shared" si="6"/>
        <v>1.32276</v>
      </c>
      <c r="F54" s="82">
        <f t="shared" si="6"/>
        <v>345.57105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7"/>
      <c r="D55" s="72"/>
      <c r="E55" s="137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0">
        <v>0.4</v>
      </c>
      <c r="D57" s="77">
        <v>31.93</v>
      </c>
      <c r="E57" s="140">
        <f aca="true" t="shared" si="7" ref="E57:F59">C57/454*1000</f>
        <v>0.881057268722467</v>
      </c>
      <c r="F57" s="77">
        <f t="shared" si="7"/>
        <v>70.33039647577093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40">
        <v>0.38</v>
      </c>
      <c r="D58" s="77">
        <v>32.11</v>
      </c>
      <c r="E58" s="140">
        <f t="shared" si="7"/>
        <v>0.8370044052863436</v>
      </c>
      <c r="F58" s="77">
        <f t="shared" si="7"/>
        <v>70.72687224669603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104</v>
      </c>
      <c r="C59" s="140">
        <v>0.38</v>
      </c>
      <c r="D59" s="77">
        <v>32.18</v>
      </c>
      <c r="E59" s="140">
        <f t="shared" si="7"/>
        <v>0.8370044052863436</v>
      </c>
      <c r="F59" s="77">
        <f t="shared" si="7"/>
        <v>70.88105726872247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7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41">
        <v>0.105</v>
      </c>
      <c r="D62" s="81">
        <v>10.17</v>
      </c>
      <c r="E62" s="141">
        <f aca="true" t="shared" si="8" ref="E62:F64">C62*22.026</f>
        <v>2.3127299999999997</v>
      </c>
      <c r="F62" s="77">
        <f t="shared" si="8"/>
        <v>224.00442</v>
      </c>
      <c r="G62" s="52"/>
      <c r="H62" s="122"/>
      <c r="I62" s="122"/>
      <c r="J62" s="69"/>
      <c r="K62" s="52"/>
      <c r="L62" s="12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1">
        <v>0.105</v>
      </c>
      <c r="D63" s="81">
        <v>10.43</v>
      </c>
      <c r="E63" s="141">
        <f t="shared" si="8"/>
        <v>2.3127299999999997</v>
      </c>
      <c r="F63" s="77">
        <f t="shared" si="8"/>
        <v>229.73118</v>
      </c>
      <c r="G63" s="52"/>
      <c r="H63" s="123"/>
      <c r="I63" s="123"/>
      <c r="J63" s="123"/>
      <c r="K63" s="124"/>
      <c r="L63" s="123"/>
      <c r="M63" s="123"/>
      <c r="N63" s="123"/>
      <c r="O63" s="123"/>
      <c r="P63" s="123"/>
      <c r="Q63" s="123"/>
      <c r="R63" s="123"/>
      <c r="S63" s="125"/>
      <c r="T63" s="125"/>
      <c r="U63" s="125"/>
      <c r="V63" s="125"/>
      <c r="W63" s="123"/>
      <c r="X63" s="52"/>
    </row>
    <row r="64" spans="2:24" ht="15">
      <c r="B64" s="25" t="s">
        <v>102</v>
      </c>
      <c r="C64" s="141">
        <v>0.095</v>
      </c>
      <c r="D64" s="81">
        <v>10.6</v>
      </c>
      <c r="E64" s="141">
        <f t="shared" si="8"/>
        <v>2.09247</v>
      </c>
      <c r="F64" s="77">
        <f t="shared" si="8"/>
        <v>233.4756</v>
      </c>
      <c r="G64" s="52"/>
      <c r="H64" s="126"/>
      <c r="I64" s="126"/>
      <c r="J64" s="126"/>
      <c r="K64" s="126"/>
      <c r="L64" s="126"/>
      <c r="M64" s="126"/>
      <c r="N64" s="126"/>
      <c r="O64" s="126"/>
      <c r="P64" s="126"/>
      <c r="Q64" s="123"/>
      <c r="R64" s="123"/>
      <c r="S64" s="127"/>
      <c r="T64" s="127"/>
      <c r="U64" s="127"/>
      <c r="V64" s="125"/>
      <c r="W64" s="123"/>
      <c r="X64" s="52"/>
    </row>
    <row r="65" spans="2:24" ht="15">
      <c r="B65" s="58"/>
      <c r="C65" s="144"/>
      <c r="D65" s="76"/>
      <c r="E65" s="102"/>
      <c r="F65" s="77"/>
      <c r="G65" s="52"/>
      <c r="H65" s="126"/>
      <c r="I65" s="126"/>
      <c r="J65" s="128"/>
      <c r="K65" s="126"/>
      <c r="L65" s="126"/>
      <c r="M65" s="126"/>
      <c r="N65" s="126"/>
      <c r="O65" s="126"/>
      <c r="P65" s="126"/>
      <c r="Q65" s="123"/>
      <c r="R65" s="123"/>
      <c r="S65" s="127"/>
      <c r="T65" s="127"/>
      <c r="U65" s="127"/>
      <c r="V65" s="125"/>
      <c r="W65" s="123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28"/>
      <c r="H66" s="126"/>
      <c r="I66" s="126"/>
      <c r="J66" s="126"/>
      <c r="K66" s="128"/>
      <c r="L66" s="126"/>
      <c r="M66" s="126"/>
      <c r="N66" s="126"/>
      <c r="O66" s="126"/>
      <c r="P66" s="126"/>
      <c r="Q66" s="123"/>
      <c r="R66" s="123"/>
      <c r="S66" s="127"/>
      <c r="T66" s="127"/>
      <c r="U66" s="127"/>
      <c r="V66" s="125"/>
      <c r="W66" s="123"/>
      <c r="X66" s="52"/>
      <c r="Y66" s="37"/>
    </row>
    <row r="67" spans="2:25" s="6" customFormat="1" ht="15.75" customHeight="1">
      <c r="B67" s="25" t="s">
        <v>98</v>
      </c>
      <c r="C67" s="148">
        <v>0</v>
      </c>
      <c r="D67" s="81">
        <v>1.655</v>
      </c>
      <c r="E67" s="148">
        <f aca="true" t="shared" si="9" ref="E67:F69">C67/3.785</f>
        <v>0</v>
      </c>
      <c r="F67" s="77">
        <f t="shared" si="9"/>
        <v>0.43725231175693524</v>
      </c>
      <c r="G67" s="126"/>
      <c r="H67" s="128"/>
      <c r="I67" s="128"/>
      <c r="J67" s="126"/>
      <c r="K67" s="126"/>
      <c r="L67" s="128"/>
      <c r="M67" s="126"/>
      <c r="N67" s="126"/>
      <c r="O67" s="126"/>
      <c r="P67" s="126"/>
      <c r="Q67" s="123"/>
      <c r="R67" s="123"/>
      <c r="S67" s="127"/>
      <c r="T67" s="127"/>
      <c r="U67" s="127"/>
      <c r="V67" s="125"/>
      <c r="W67" s="123"/>
      <c r="X67" s="52"/>
      <c r="Y67" s="36"/>
    </row>
    <row r="68" spans="2:25" s="6" customFormat="1" ht="16.5" customHeight="1">
      <c r="B68" s="25" t="s">
        <v>88</v>
      </c>
      <c r="C68" s="136">
        <v>0.004</v>
      </c>
      <c r="D68" s="81">
        <v>1.638</v>
      </c>
      <c r="E68" s="136">
        <f t="shared" si="9"/>
        <v>0.0010568031704095112</v>
      </c>
      <c r="F68" s="77">
        <f t="shared" si="9"/>
        <v>0.4327608982826948</v>
      </c>
      <c r="G68" s="126"/>
      <c r="H68" s="126"/>
      <c r="I68" s="126"/>
      <c r="J68" s="126"/>
      <c r="K68" s="126"/>
      <c r="L68" s="126"/>
      <c r="M68" s="128"/>
      <c r="N68" s="126"/>
      <c r="O68" s="126"/>
      <c r="P68" s="126"/>
      <c r="Q68" s="123"/>
      <c r="R68" s="123"/>
      <c r="S68" s="127"/>
      <c r="T68" s="127"/>
      <c r="U68" s="127"/>
      <c r="V68" s="129"/>
      <c r="W68" s="123"/>
      <c r="X68" s="52"/>
      <c r="Y68" s="36"/>
    </row>
    <row r="69" spans="2:25" s="6" customFormat="1" ht="16.5" customHeight="1">
      <c r="B69" s="25" t="s">
        <v>105</v>
      </c>
      <c r="C69" s="136">
        <v>0.003</v>
      </c>
      <c r="D69" s="81">
        <v>1.62</v>
      </c>
      <c r="E69" s="136">
        <f t="shared" si="9"/>
        <v>0.0007926023778071334</v>
      </c>
      <c r="F69" s="77">
        <f t="shared" si="9"/>
        <v>0.4280052840158521</v>
      </c>
      <c r="G69" s="126"/>
      <c r="H69" s="126"/>
      <c r="I69" s="126"/>
      <c r="J69" s="126"/>
      <c r="K69" s="126"/>
      <c r="L69" s="126"/>
      <c r="M69" s="126"/>
      <c r="N69" s="128"/>
      <c r="O69" s="126"/>
      <c r="P69" s="126"/>
      <c r="Q69" s="124"/>
      <c r="R69" s="123"/>
      <c r="S69" s="127"/>
      <c r="T69" s="127"/>
      <c r="U69" s="127"/>
      <c r="V69" s="129"/>
      <c r="W69" s="123"/>
      <c r="X69" s="52"/>
      <c r="Y69" s="36"/>
    </row>
    <row r="70" spans="2:25" ht="15.75">
      <c r="B70" s="25"/>
      <c r="C70" s="84"/>
      <c r="D70" s="78"/>
      <c r="E70" s="141"/>
      <c r="F70" s="5"/>
      <c r="G70" s="126"/>
      <c r="H70" s="126"/>
      <c r="I70" s="126"/>
      <c r="J70" s="126"/>
      <c r="K70" s="126"/>
      <c r="L70" s="126"/>
      <c r="M70" s="126"/>
      <c r="N70" s="126"/>
      <c r="O70" s="128"/>
      <c r="P70" s="126"/>
      <c r="Q70" s="123"/>
      <c r="R70" s="123"/>
      <c r="S70" s="130"/>
      <c r="T70" s="131"/>
      <c r="U70" s="127"/>
      <c r="V70" s="125"/>
      <c r="W70" s="132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26"/>
      <c r="H71" s="126"/>
      <c r="I71" s="126"/>
      <c r="J71" s="126"/>
      <c r="K71" s="126"/>
      <c r="L71" s="126"/>
      <c r="M71" s="126"/>
      <c r="N71" s="126"/>
      <c r="O71" s="126"/>
      <c r="P71" s="128"/>
      <c r="Q71" s="123"/>
      <c r="R71" s="123"/>
      <c r="S71" s="123"/>
      <c r="T71" s="131"/>
      <c r="U71" s="127"/>
      <c r="V71" s="125"/>
      <c r="W71" s="123"/>
      <c r="X71" s="51"/>
      <c r="Y71" s="37"/>
    </row>
    <row r="72" spans="2:25" s="6" customFormat="1" ht="15">
      <c r="B72" s="25" t="s">
        <v>98</v>
      </c>
      <c r="C72" s="146">
        <v>0.002</v>
      </c>
      <c r="D72" s="85">
        <v>0.83</v>
      </c>
      <c r="E72" s="146">
        <f>C72/454*100</f>
        <v>0.00044052863436123345</v>
      </c>
      <c r="F72" s="83">
        <f>D72/454*1000</f>
        <v>1.828193832599119</v>
      </c>
      <c r="G72" s="123"/>
      <c r="H72" s="123"/>
      <c r="I72" s="123"/>
      <c r="J72" s="123"/>
      <c r="K72" s="123"/>
      <c r="L72" s="123"/>
      <c r="M72" s="123"/>
      <c r="N72" s="123"/>
      <c r="O72" s="123"/>
      <c r="P72" s="124"/>
      <c r="Q72" s="123"/>
      <c r="R72" s="123"/>
      <c r="S72" s="123"/>
      <c r="T72" s="123"/>
      <c r="U72" s="127"/>
      <c r="V72" s="125"/>
      <c r="W72" s="125"/>
      <c r="X72" s="59"/>
      <c r="Y72" s="36"/>
    </row>
    <row r="73" spans="2:25" s="6" customFormat="1" ht="16.5" customHeight="1">
      <c r="B73" s="25" t="s">
        <v>88</v>
      </c>
      <c r="C73" s="172">
        <v>0</v>
      </c>
      <c r="D73" s="85">
        <v>0.846</v>
      </c>
      <c r="E73" s="172">
        <f>C73/454*100</f>
        <v>0</v>
      </c>
      <c r="F73" s="83">
        <f>D73/454*1000</f>
        <v>1.8634361233480177</v>
      </c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4"/>
      <c r="R73" s="123"/>
      <c r="S73" s="123"/>
      <c r="T73" s="123"/>
      <c r="U73" s="127"/>
      <c r="V73" s="125"/>
      <c r="W73" s="125"/>
      <c r="X73" s="59"/>
      <c r="Y73" s="36"/>
    </row>
    <row r="74" spans="2:25" s="6" customFormat="1" ht="15.75">
      <c r="B74" s="25" t="s">
        <v>105</v>
      </c>
      <c r="C74" s="173">
        <v>0.0025</v>
      </c>
      <c r="D74" s="85">
        <v>0.86</v>
      </c>
      <c r="E74" s="173">
        <f>C74/454*100</f>
        <v>0.0005506607929515419</v>
      </c>
      <c r="F74" s="83">
        <f>D74/454*1000</f>
        <v>1.894273127753304</v>
      </c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4"/>
      <c r="S74" s="123"/>
      <c r="T74" s="123"/>
      <c r="U74" s="127"/>
      <c r="V74" s="129"/>
      <c r="W74" s="123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39">
        <v>0.0006</v>
      </c>
      <c r="D77" s="104">
        <v>0.161</v>
      </c>
      <c r="E77" s="139">
        <f aca="true" t="shared" si="10" ref="E77:F79">C77/454*1000000</f>
        <v>1.3215859030837005</v>
      </c>
      <c r="F77" s="77">
        <f t="shared" si="10"/>
        <v>354.62555066079295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89</v>
      </c>
      <c r="C78" s="139">
        <v>0.0009</v>
      </c>
      <c r="D78" s="104">
        <v>0.1634</v>
      </c>
      <c r="E78" s="139">
        <f t="shared" si="10"/>
        <v>1.9823788546255507</v>
      </c>
      <c r="F78" s="77">
        <f t="shared" si="10"/>
        <v>359.91189427312776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101</v>
      </c>
      <c r="C79" s="139">
        <v>0.0013</v>
      </c>
      <c r="D79" s="142" t="s">
        <v>81</v>
      </c>
      <c r="E79" s="139">
        <f t="shared" si="10"/>
        <v>2.8634361233480172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3" t="s">
        <v>81</v>
      </c>
      <c r="E85" s="134">
        <v>1.0678</v>
      </c>
      <c r="F85" s="134">
        <v>0.009</v>
      </c>
      <c r="G85" s="134">
        <v>1.2484</v>
      </c>
      <c r="H85" s="134">
        <v>0.997</v>
      </c>
      <c r="I85" s="134">
        <v>0.7442</v>
      </c>
      <c r="J85" s="134">
        <v>0.7547</v>
      </c>
      <c r="K85" s="134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5">
        <v>0.9365</v>
      </c>
      <c r="E86" s="135" t="s">
        <v>81</v>
      </c>
      <c r="F86" s="135">
        <v>0.0085</v>
      </c>
      <c r="G86" s="135">
        <v>1.1691</v>
      </c>
      <c r="H86" s="135">
        <v>0.9337</v>
      </c>
      <c r="I86" s="135">
        <v>0.6969</v>
      </c>
      <c r="J86" s="135">
        <v>0.7068</v>
      </c>
      <c r="K86" s="135">
        <v>0.1205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4">
        <v>110.52</v>
      </c>
      <c r="E87" s="134">
        <v>118.0133</v>
      </c>
      <c r="F87" s="134" t="s">
        <v>81</v>
      </c>
      <c r="G87" s="134">
        <v>137.9732</v>
      </c>
      <c r="H87" s="134">
        <v>110.1894</v>
      </c>
      <c r="I87" s="134">
        <v>82.2444</v>
      </c>
      <c r="J87" s="134">
        <v>83.4094</v>
      </c>
      <c r="K87" s="134">
        <v>14.2234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5">
        <v>0.801</v>
      </c>
      <c r="E88" s="135">
        <v>0.8553</v>
      </c>
      <c r="F88" s="135">
        <v>0.0072</v>
      </c>
      <c r="G88" s="135" t="s">
        <v>81</v>
      </c>
      <c r="H88" s="135">
        <v>0.7986</v>
      </c>
      <c r="I88" s="135">
        <v>0.5961</v>
      </c>
      <c r="J88" s="135">
        <v>0.6045</v>
      </c>
      <c r="K88" s="135">
        <v>0.1031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4">
        <v>1.003</v>
      </c>
      <c r="E89" s="134">
        <v>1.071</v>
      </c>
      <c r="F89" s="134">
        <v>0.0091</v>
      </c>
      <c r="G89" s="134">
        <v>1.2521</v>
      </c>
      <c r="H89" s="134" t="s">
        <v>81</v>
      </c>
      <c r="I89" s="134">
        <v>0.7464</v>
      </c>
      <c r="J89" s="134">
        <v>0.757</v>
      </c>
      <c r="K89" s="134">
        <v>0.1291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5">
        <v>1.3438</v>
      </c>
      <c r="E90" s="135">
        <v>1.4349</v>
      </c>
      <c r="F90" s="135">
        <v>0.0122</v>
      </c>
      <c r="G90" s="135">
        <v>1.6776</v>
      </c>
      <c r="H90" s="135">
        <v>1.3398</v>
      </c>
      <c r="I90" s="135" t="s">
        <v>81</v>
      </c>
      <c r="J90" s="135">
        <v>1.0142</v>
      </c>
      <c r="K90" s="135">
        <v>0.1729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4">
        <v>1.325</v>
      </c>
      <c r="E91" s="134">
        <v>1.4149</v>
      </c>
      <c r="F91" s="134">
        <v>0.012</v>
      </c>
      <c r="G91" s="134">
        <v>1.6542</v>
      </c>
      <c r="H91" s="134">
        <v>1.3211</v>
      </c>
      <c r="I91" s="134">
        <v>0.986</v>
      </c>
      <c r="J91" s="134" t="s">
        <v>81</v>
      </c>
      <c r="K91" s="134">
        <v>0.1705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5">
        <v>7.7703</v>
      </c>
      <c r="E92" s="135">
        <v>8.2971</v>
      </c>
      <c r="F92" s="135">
        <v>0.0703</v>
      </c>
      <c r="G92" s="135">
        <v>9.7004</v>
      </c>
      <c r="H92" s="135">
        <v>7.7471</v>
      </c>
      <c r="I92" s="135">
        <v>5.7823</v>
      </c>
      <c r="J92" s="135">
        <v>5.8642</v>
      </c>
      <c r="K92" s="135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5"/>
      <c r="G95" s="106"/>
      <c r="H95" s="106"/>
      <c r="I95" s="105"/>
      <c r="J95" s="105"/>
      <c r="K95" s="107"/>
      <c r="L95" s="107"/>
      <c r="M95" s="108"/>
      <c r="N95" s="108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09"/>
      <c r="G96" s="110"/>
      <c r="H96" s="111"/>
      <c r="I96" s="105"/>
      <c r="J96" s="105"/>
      <c r="K96" s="112"/>
      <c r="L96" s="112"/>
      <c r="M96" s="113"/>
      <c r="N96" s="114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09"/>
      <c r="G97" s="110"/>
      <c r="H97" s="111"/>
      <c r="I97" s="105"/>
      <c r="J97" s="105"/>
      <c r="K97" s="112"/>
      <c r="L97" s="112"/>
      <c r="M97" s="113"/>
      <c r="N97" s="114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5"/>
      <c r="G98" s="106"/>
      <c r="H98" s="106"/>
      <c r="I98" s="105"/>
      <c r="J98" s="105"/>
      <c r="K98" s="112"/>
      <c r="L98" s="112"/>
      <c r="M98" s="116"/>
      <c r="N98" s="117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5"/>
      <c r="G99" s="106"/>
      <c r="H99" s="106"/>
      <c r="I99" s="105"/>
      <c r="J99" s="105"/>
      <c r="K99" s="112"/>
      <c r="L99" s="116"/>
      <c r="M99" s="117"/>
      <c r="N99" s="116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5"/>
      <c r="G100" s="106"/>
      <c r="H100" s="106"/>
      <c r="I100" s="105"/>
      <c r="J100" s="105"/>
      <c r="K100" s="112"/>
      <c r="L100" s="117"/>
      <c r="M100" s="117"/>
      <c r="N100" s="117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7"/>
      <c r="G101" s="118"/>
      <c r="H101" s="118"/>
      <c r="I101" s="119"/>
      <c r="J101" s="112"/>
      <c r="K101" s="112"/>
      <c r="L101" s="117"/>
      <c r="M101" s="117"/>
      <c r="N101" s="117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7"/>
      <c r="G102" s="118"/>
      <c r="H102" s="118"/>
      <c r="I102" s="119"/>
      <c r="J102" s="112"/>
      <c r="K102" s="120"/>
      <c r="L102" s="117"/>
      <c r="M102" s="116"/>
      <c r="N102" s="117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2017-04-06T06:37:46Z</dcterms:modified>
  <cp:category/>
  <cp:version/>
  <cp:contentType/>
  <cp:contentStatus/>
</cp:coreProperties>
</file>